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gXcy889dbpVNW5e/ogkR8xSJ9gh7ZWQWplx+t0wsemcOku2qzw8CUbqj2lCf84JBNtEgn4G8GfjyTsM18BlOVA==" workbookSaltValue="H9RCkIl5j+vJzrGHeI3Bn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<sst xmlns="http://schemas.openxmlformats.org/spreadsheetml/2006/main" count="259" uniqueCount="117">
  <si>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</si>
  <si>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</si>
  <si>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</si>
  <si>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</si>
  <si>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</si>
  <si>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</si>
  <si>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</si>
  <si>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</si>
  <si>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</si>
  <si>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</si>
  <si>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</si>
  <si>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</si>
  <si>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</si>
  <si>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</si>
  <si>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</si>
  <si>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</si>
  <si>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</si>
  <si>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</si>
  <si>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</si>
  <si>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</si>
  <si>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</si>
  <si>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</si>
  <si>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</si>
  <si>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</si>
  <si>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</si>
  <si>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</si>
  <si>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</si>
  <si>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</si>
  <si>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</si>
  <si>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</si>
  <si>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</si>
  <si>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</si>
  <si>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</si>
  <si>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</si>
  <si>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</si>
  <si>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</si>
  <si>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</si>
  <si>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</si>
  <si>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</si>
  <si>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</si>
  <si>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</si>
  <si>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</si>
  <si>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</si>
  <si>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</si>
  <si>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</si>
  <si>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</si>
  <si>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</si>
  <si>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</si>
  <si>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</si>
  <si>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</si>
  <si>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</si>
  <si>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</si>
  <si>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</si>
  <si>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</si>
  <si>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</si>
  <si>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</si>
  <si>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</si>
  <si>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</si>
  <si>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</si>
  <si>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</si>
  <si>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</si>
  <si>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</si>
  <si>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</si>
  <si>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</si>
  <si>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</si>
  <si>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</si>
  <si>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</si>
  <si>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</si>
  <si>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</si>
  <si>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</si>
  <si>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</si>
  <si>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</si>
  <si>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</si>
  <si>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</si>
  <si>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</si>
  <si>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</si>
  <si>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</si>
  <si>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</si>
  <si>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</si>
  <si>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</si>
  <si>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</si>
  <si>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</si>
  <si>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</si>
  <si>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</si>
  <si>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</si>
  <si>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</si>
  <si>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</si>
  <si>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</si>
  <si>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</si>
  <si>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</si>
  <si>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</si>
  <si>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</si>
  <si>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</si>
  <si>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</si>
  <si>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</si>
  <si>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</si>
  <si>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</si>
  <si>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</si>
  <si>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</si>
  <si>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</si>
  <si>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</si>
  <si>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</si>
  <si>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</si>
  <si>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</si>
  <si>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</si>
  <si>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</si>
  <si>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</si>
  <si>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</si>
  <si>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</si>
  <si>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</si>
  <si>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</si>
  <si>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</si>
  <si>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</si>
  <si>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</si>
  <si>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平成24年度から開始された事業のため、健全な状態である。なお、①有形固定資産減価償却率が上昇しているのは、新規の有形固定資産がない一方、減価償却費は昨年度と同額を計上したためである。</t>
    <phoneticPr fontId="4"/>
  </si>
  <si>
    <t xml:space="preserve"> 令和２年度と比較すると、①経常収支比率は営業外収益のうち他会計負担金（分流に要する経費）が減少したことにより0.37ポイント減少し、②累積欠損金比率は158.28ポイント増加した。また、③流動比率は1.26ポイント増加しているが、これは手元資金の増加及び企業債が減少したためである。④企業債残高対事業規模比率は188.36ポイント減少した。
　類似団体平均値と比較すると、①経常収支比率は低く、②累積欠損金比率、③流動比率及び④企業債残高対事業規模比率は高い。
　本市の特定地域生活排水処理事業は、山間部に対する公共下水道事業の補完事業として整備しており、公共下水道事業と併せて高槻市下水道等事業会計として経理処理を行っている。
　なお、①経常収支比率が低いのは、公共下水道と違い償却資産の耐用年数が28年と償却負担が公共下水道より大きくなっているためであるが、高槻市下水道等事業会計全体としては経常収支比率は106.82%となり、単年度収支は黒字である。
　また、②累積欠損金比率が高くなっているが、高槻市下水道等事業会計全体としては累積欠損金が生じることはなく特段問題はない。
　そして、④企業債残高対事業規模比率が高い要因は、償還開始が平成29年度と経過年数が浅く、類似団体と比較して企業債償還が進んでいないためである。
</t>
    <rPh sb="208" eb="212">
      <t>リュウドウヒリツ</t>
    </rPh>
    <rPh sb="522" eb="524">
      <t>ヘイセイ</t>
    </rPh>
    <rPh sb="526" eb="528">
      <t>ネンド</t>
    </rPh>
    <rPh sb="529" eb="533">
      <t>ケイカネンスウ</t>
    </rPh>
    <rPh sb="534" eb="535">
      <t>アサ</t>
    </rPh>
    <phoneticPr fontId="4"/>
  </si>
  <si>
    <t>　本事業は「高槻市循環型社会形成推進地域計画（H24～H28）」に基づいた事業で、平成28年度で計画対象地域内の希望世帯に対する公設浄化槽設置は完了し、事業としては概成した。
　類似団体平均値よりも高い④企業債残高対事業規模比率については、企業債残高が年々減少することにより、今後改善する見込みである。①経常収支比率や⑤経費回収率が類似団体平均値よりも低いことから経営改善を行う必要があるが、収入面においては料金体系が人槽別に設定されており、事業も概成しているため今後の使用料増収は見込めない。そのため、維持管理業務の発注方法や仕様の検討を行うなど支出面の縮小に努める。令和３年度に中間見直しを行った「高槻市下水道等事業経営計画【改訂版】」に基づき、引き続き、効率的で持続可能な下水道事業経営に取り組む。</t>
    <rPh sb="33" eb="34">
      <t>モト</t>
    </rPh>
    <rPh sb="37" eb="39">
      <t>ジギョウ</t>
    </rPh>
    <rPh sb="307" eb="30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</si>
</sst>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B3-4644-87D2-C9F53FC6FE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0B3-4644-87D2-C9F53FC6FE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EA-4F7A-AFD1-E4C5AFF739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00EA-4F7A-AFD1-E4C5AFF739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93.09</c:v>
                </c:pt>
                <c:pt idx="1">
                  <c:v>94.01</c:v>
                </c:pt>
                <c:pt idx="2">
                  <c:v>94.01</c:v>
                </c:pt>
                <c:pt idx="3">
                  <c:v>94.01</c:v>
                </c:pt>
                <c:pt idx="4">
                  <c:v>94.01</c:v>
                </c:pt>
              </c:numCache>
            </c:numRef>
          </c:val>
          <c:extLst>
            <c:ext xmlns:c16="http://schemas.microsoft.com/office/drawing/2014/chart" uri="{C3380CC4-5D6E-409C-BE32-E72D297353CC}">
              <c16:uniqueId val="{00000000-6841-4739-8BB7-DD7C2E4D7C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6841-4739-8BB7-DD7C2E4D7C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63.23</c:v>
                </c:pt>
                <c:pt idx="1">
                  <c:v>61.19</c:v>
                </c:pt>
                <c:pt idx="2">
                  <c:v>60.75</c:v>
                </c:pt>
                <c:pt idx="3">
                  <c:v>58.46</c:v>
                </c:pt>
                <c:pt idx="4">
                  <c:v>58.09</c:v>
                </c:pt>
              </c:numCache>
            </c:numRef>
          </c:val>
          <c:extLst>
            <c:ext xmlns:c16="http://schemas.microsoft.com/office/drawing/2014/chart" uri="{C3380CC4-5D6E-409C-BE32-E72D297353CC}">
              <c16:uniqueId val="{00000000-9447-40FB-827B-AB4BC20F57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90.02</c:v>
                </c:pt>
                <c:pt idx="2">
                  <c:v>93.76</c:v>
                </c:pt>
                <c:pt idx="3">
                  <c:v>95.33</c:v>
                </c:pt>
                <c:pt idx="4">
                  <c:v>92.17</c:v>
                </c:pt>
              </c:numCache>
            </c:numRef>
          </c:val>
          <c:smooth val="0"/>
          <c:extLst>
            <c:ext xmlns:c16="http://schemas.microsoft.com/office/drawing/2014/chart" uri="{C3380CC4-5D6E-409C-BE32-E72D297353CC}">
              <c16:uniqueId val="{00000001-9447-40FB-827B-AB4BC20F57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5.9</c:v>
                </c:pt>
                <c:pt idx="1">
                  <c:v>9.32</c:v>
                </c:pt>
                <c:pt idx="2">
                  <c:v>12.59</c:v>
                </c:pt>
                <c:pt idx="3">
                  <c:v>16</c:v>
                </c:pt>
                <c:pt idx="4">
                  <c:v>19.190000000000001</c:v>
                </c:pt>
              </c:numCache>
            </c:numRef>
          </c:val>
          <c:extLst>
            <c:ext xmlns:c16="http://schemas.microsoft.com/office/drawing/2014/chart" uri="{C3380CC4-5D6E-409C-BE32-E72D297353CC}">
              <c16:uniqueId val="{00000000-E899-47B7-A90F-F82D704974C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16.41</c:v>
                </c:pt>
                <c:pt idx="2">
                  <c:v>16.63</c:v>
                </c:pt>
                <c:pt idx="3">
                  <c:v>15.4</c:v>
                </c:pt>
                <c:pt idx="4">
                  <c:v>16.28</c:v>
                </c:pt>
              </c:numCache>
            </c:numRef>
          </c:val>
          <c:smooth val="0"/>
          <c:extLst>
            <c:ext xmlns:c16="http://schemas.microsoft.com/office/drawing/2014/chart" uri="{C3380CC4-5D6E-409C-BE32-E72D297353CC}">
              <c16:uniqueId val="{00000001-E899-47B7-A90F-F82D704974C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33-4320-9F5E-C5F59B6FEA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633-4320-9F5E-C5F59B6FEA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303.89999999999998</c:v>
                </c:pt>
                <c:pt idx="1">
                  <c:v>407.81</c:v>
                </c:pt>
                <c:pt idx="2">
                  <c:v>550.02</c:v>
                </c:pt>
                <c:pt idx="3">
                  <c:v>700.7</c:v>
                </c:pt>
                <c:pt idx="4">
                  <c:v>858.98</c:v>
                </c:pt>
              </c:numCache>
            </c:numRef>
          </c:val>
          <c:extLst>
            <c:ext xmlns:c16="http://schemas.microsoft.com/office/drawing/2014/chart" uri="{C3380CC4-5D6E-409C-BE32-E72D297353CC}">
              <c16:uniqueId val="{00000000-0D71-49F5-ACFF-35FD75200D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221.28</c:v>
                </c:pt>
                <c:pt idx="2">
                  <c:v>173.09</c:v>
                </c:pt>
                <c:pt idx="3">
                  <c:v>162.82</c:v>
                </c:pt>
                <c:pt idx="4">
                  <c:v>193.62</c:v>
                </c:pt>
              </c:numCache>
            </c:numRef>
          </c:val>
          <c:smooth val="0"/>
          <c:extLst>
            <c:ext xmlns:c16="http://schemas.microsoft.com/office/drawing/2014/chart" uri="{C3380CC4-5D6E-409C-BE32-E72D297353CC}">
              <c16:uniqueId val="{00000001-0D71-49F5-ACFF-35FD75200D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139.6</c:v>
                </c:pt>
                <c:pt idx="1">
                  <c:v>125.4</c:v>
                </c:pt>
                <c:pt idx="2">
                  <c:v>120.69</c:v>
                </c:pt>
                <c:pt idx="3">
                  <c:v>120.8</c:v>
                </c:pt>
                <c:pt idx="4">
                  <c:v>122.06</c:v>
                </c:pt>
              </c:numCache>
            </c:numRef>
          </c:val>
          <c:extLst>
            <c:ext xmlns:c16="http://schemas.microsoft.com/office/drawing/2014/chart" uri="{C3380CC4-5D6E-409C-BE32-E72D297353CC}">
              <c16:uniqueId val="{00000000-F039-42F1-A91E-68C4039AAE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113.42</c:v>
                </c:pt>
                <c:pt idx="2">
                  <c:v>117.39</c:v>
                </c:pt>
                <c:pt idx="3">
                  <c:v>125.61</c:v>
                </c:pt>
                <c:pt idx="4">
                  <c:v>67.75</c:v>
                </c:pt>
              </c:numCache>
            </c:numRef>
          </c:val>
          <c:smooth val="0"/>
          <c:extLst>
            <c:ext xmlns:c16="http://schemas.microsoft.com/office/drawing/2014/chart" uri="{C3380CC4-5D6E-409C-BE32-E72D297353CC}">
              <c16:uniqueId val="{00000001-F039-42F1-A91E-68C4039AAE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3583.97</c:v>
                </c:pt>
                <c:pt idx="1">
                  <c:v>3012.87</c:v>
                </c:pt>
                <c:pt idx="2">
                  <c:v>2835.95</c:v>
                </c:pt>
                <c:pt idx="3">
                  <c:v>2619.8200000000002</c:v>
                </c:pt>
                <c:pt idx="4">
                  <c:v>2431.46</c:v>
                </c:pt>
              </c:numCache>
            </c:numRef>
          </c:val>
          <c:extLst>
            <c:ext xmlns:c16="http://schemas.microsoft.com/office/drawing/2014/chart" uri="{C3380CC4-5D6E-409C-BE32-E72D297353CC}">
              <c16:uniqueId val="{00000000-5960-4E0C-85C6-30DEDCDDC80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5960-4E0C-85C6-30DEDCDDC80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41.48</c:v>
                </c:pt>
                <c:pt idx="1">
                  <c:v>41.46</c:v>
                </c:pt>
                <c:pt idx="2">
                  <c:v>40.9</c:v>
                </c:pt>
                <c:pt idx="3">
                  <c:v>38.74</c:v>
                </c:pt>
                <c:pt idx="4">
                  <c:v>38.53</c:v>
                </c:pt>
              </c:numCache>
            </c:numRef>
          </c:val>
          <c:extLst>
            <c:ext xmlns:c16="http://schemas.microsoft.com/office/drawing/2014/chart" uri="{C3380CC4-5D6E-409C-BE32-E72D297353CC}">
              <c16:uniqueId val="{00000000-5D9E-4312-99F2-811455E362B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5D9E-4312-99F2-811455E362B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90-4755-A62C-3AC6F2E909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C390-4755-A62C-3AC6F2E909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高槻市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349941</v>
      </c>
      <c r="AM8" s="42"/>
      <c r="AN8" s="42"/>
      <c r="AO8" s="42"/>
      <c r="AP8" s="42"/>
      <c r="AQ8" s="42"/>
      <c r="AR8" s="42"/>
      <c r="AS8" s="42"/>
      <c r="AT8" s="35">
        <f>データ!T6</f>
        <v>105.29</v>
      </c>
      <c r="AU8" s="35"/>
      <c r="AV8" s="35"/>
      <c r="AW8" s="35"/>
      <c r="AX8" s="35"/>
      <c r="AY8" s="35"/>
      <c r="AZ8" s="35"/>
      <c r="BA8" s="35"/>
      <c r="BB8" s="35">
        <f>データ!U6</f>
        <v>3323.59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31.82</v>
      </c>
      <c r="J10" s="35"/>
      <c r="K10" s="35"/>
      <c r="L10" s="35"/>
      <c r="M10" s="35"/>
      <c r="N10" s="35"/>
      <c r="O10" s="35"/>
      <c r="P10" s="35">
        <f>データ!P6</f>
        <v>0.06</v>
      </c>
      <c r="Q10" s="35"/>
      <c r="R10" s="35"/>
      <c r="S10" s="35"/>
      <c r="T10" s="35"/>
      <c r="U10" s="35"/>
      <c r="V10" s="35"/>
      <c r="W10" s="35" t="str">
        <f>データ!Q6</f>
        <v>-</v>
      </c>
      <c r="X10" s="35"/>
      <c r="Y10" s="35"/>
      <c r="Z10" s="35"/>
      <c r="AA10" s="35"/>
      <c r="AB10" s="35"/>
      <c r="AC10" s="35"/>
      <c r="AD10" s="42">
        <f>データ!R6</f>
        <v>4628</v>
      </c>
      <c r="AE10" s="42"/>
      <c r="AF10" s="42"/>
      <c r="AG10" s="42"/>
      <c r="AH10" s="42"/>
      <c r="AI10" s="42"/>
      <c r="AJ10" s="42"/>
      <c r="AK10" s="2"/>
      <c r="AL10" s="42">
        <f>データ!V6</f>
        <v>217</v>
      </c>
      <c r="AM10" s="42"/>
      <c r="AN10" s="42"/>
      <c r="AO10" s="42"/>
      <c r="AP10" s="42"/>
      <c r="AQ10" s="42"/>
      <c r="AR10" s="42"/>
      <c r="AS10" s="42"/>
      <c r="AT10" s="35">
        <f>データ!W6</f>
        <v>0.15</v>
      </c>
      <c r="AU10" s="35"/>
      <c r="AV10" s="35"/>
      <c r="AW10" s="35"/>
      <c r="AX10" s="35"/>
      <c r="AY10" s="35"/>
      <c r="AZ10" s="35"/>
      <c r="BA10" s="35"/>
      <c r="BB10" s="35">
        <f>データ!X6</f>
        <v>1446.67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KGG/uCd/AnokUWV3xHGqYudqKZxNBAsQWHDn8qqKkkMlbs4GgK0PrWGQHJVqHVzQ7MtlpmZqgFMsDdqKM/sXgQ==" saltValue="dLMjO79AKgHNvFJvIIM+D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272078</v>
      </c>
      <c r="D6" s="19">
        <f t="shared" si="3"/>
        <v>46</v>
      </c>
      <c r="E6" s="19">
        <f t="shared" si="3"/>
        <v>18</v>
      </c>
      <c r="F6" s="19">
        <f t="shared" si="3"/>
        <v>0</v>
      </c>
      <c r="G6" s="19">
        <f t="shared" si="3"/>
        <v>0</v>
      </c>
      <c r="H6" s="19" t="str">
        <f t="shared" si="3"/>
        <v>大阪府　高槻市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31.82</v>
      </c>
      <c r="P6" s="20">
        <f t="shared" si="3"/>
        <v>0.06</v>
      </c>
      <c r="Q6" s="20" t="str">
        <f t="shared" si="3"/>
        <v>-</v>
      </c>
      <c r="R6" s="20">
        <f t="shared" si="3"/>
        <v>4628</v>
      </c>
      <c r="S6" s="20">
        <f t="shared" si="3"/>
        <v>349941</v>
      </c>
      <c r="T6" s="20">
        <f t="shared" si="3"/>
        <v>105.29</v>
      </c>
      <c r="U6" s="20">
        <f t="shared" si="3"/>
        <v>3323.59</v>
      </c>
      <c r="V6" s="20">
        <f t="shared" si="3"/>
        <v>217</v>
      </c>
      <c r="W6" s="20">
        <f t="shared" si="3"/>
        <v>0.15</v>
      </c>
      <c r="X6" s="20">
        <f t="shared" si="3"/>
        <v>1446.67</v>
      </c>
      <c r="Y6" s="21">
        <f>IF(Y7="",NA(),Y7)</f>
        <v>63.23</v>
      </c>
      <c r="Z6" s="21">
        <f t="shared" ref="Z6:AH6" si="4">IF(Z7="",NA(),Z7)</f>
        <v>61.19</v>
      </c>
      <c r="AA6" s="21">
        <f t="shared" si="4"/>
        <v>60.75</v>
      </c>
      <c r="AB6" s="21">
        <f t="shared" si="4"/>
        <v>58.46</v>
      </c>
      <c r="AC6" s="21">
        <f t="shared" si="4"/>
        <v>58.09</v>
      </c>
      <c r="AD6" s="21">
        <f t="shared" si="4"/>
        <v>93.44</v>
      </c>
      <c r="AE6" s="21">
        <f t="shared" si="4"/>
        <v>90.02</v>
      </c>
      <c r="AF6" s="21">
        <f t="shared" si="4"/>
        <v>93.76</v>
      </c>
      <c r="AG6" s="21">
        <f t="shared" si="4"/>
        <v>95.33</v>
      </c>
      <c r="AH6" s="21">
        <f t="shared" si="4"/>
        <v>92.17</v>
      </c>
      <c r="AI6" s="20" t="str">
        <f>IF(AI7="","",IF(AI7="-","【-】","【"&amp;SUBSTITUTE(TEXT(AI7,"#,##0.00"),"-","△")&amp;"】"))</f>
        <v>【98.81】</v>
      </c>
      <c r="AJ6" s="21">
        <f>IF(AJ7="",NA(),AJ7)</f>
        <v>303.89999999999998</v>
      </c>
      <c r="AK6" s="21">
        <f t="shared" ref="AK6:AS6" si="5">IF(AK7="",NA(),AK7)</f>
        <v>407.81</v>
      </c>
      <c r="AL6" s="21">
        <f t="shared" si="5"/>
        <v>550.02</v>
      </c>
      <c r="AM6" s="21">
        <f t="shared" si="5"/>
        <v>700.7</v>
      </c>
      <c r="AN6" s="21">
        <f t="shared" si="5"/>
        <v>858.98</v>
      </c>
      <c r="AO6" s="21">
        <f t="shared" si="5"/>
        <v>123.58</v>
      </c>
      <c r="AP6" s="21">
        <f t="shared" si="5"/>
        <v>221.28</v>
      </c>
      <c r="AQ6" s="21">
        <f t="shared" si="5"/>
        <v>173.09</v>
      </c>
      <c r="AR6" s="21">
        <f t="shared" si="5"/>
        <v>162.82</v>
      </c>
      <c r="AS6" s="21">
        <f t="shared" si="5"/>
        <v>193.62</v>
      </c>
      <c r="AT6" s="20" t="str">
        <f>IF(AT7="","",IF(AT7="-","【-】","【"&amp;SUBSTITUTE(TEXT(AT7,"#,##0.00"),"-","△")&amp;"】"))</f>
        <v>【102.81】</v>
      </c>
      <c r="AU6" s="21">
        <f>IF(AU7="",NA(),AU7)</f>
        <v>139.6</v>
      </c>
      <c r="AV6" s="21">
        <f t="shared" ref="AV6:BD6" si="6">IF(AV7="",NA(),AV7)</f>
        <v>125.4</v>
      </c>
      <c r="AW6" s="21">
        <f t="shared" si="6"/>
        <v>120.69</v>
      </c>
      <c r="AX6" s="21">
        <f t="shared" si="6"/>
        <v>120.8</v>
      </c>
      <c r="AY6" s="21">
        <f t="shared" si="6"/>
        <v>122.06</v>
      </c>
      <c r="AZ6" s="21">
        <f t="shared" si="6"/>
        <v>172.39</v>
      </c>
      <c r="BA6" s="21">
        <f t="shared" si="6"/>
        <v>113.42</v>
      </c>
      <c r="BB6" s="21">
        <f t="shared" si="6"/>
        <v>117.39</v>
      </c>
      <c r="BC6" s="21">
        <f t="shared" si="6"/>
        <v>125.61</v>
      </c>
      <c r="BD6" s="21">
        <f t="shared" si="6"/>
        <v>67.75</v>
      </c>
      <c r="BE6" s="20" t="str">
        <f>IF(BE7="","",IF(BE7="-","【-】","【"&amp;SUBSTITUTE(TEXT(BE7,"#,##0.00"),"-","△")&amp;"】"))</f>
        <v>【112.20】</v>
      </c>
      <c r="BF6" s="21">
        <f>IF(BF7="",NA(),BF7)</f>
        <v>3583.97</v>
      </c>
      <c r="BG6" s="21">
        <f t="shared" ref="BG6:BO6" si="7">IF(BG7="",NA(),BG7)</f>
        <v>3012.87</v>
      </c>
      <c r="BH6" s="21">
        <f t="shared" si="7"/>
        <v>2835.95</v>
      </c>
      <c r="BI6" s="21">
        <f t="shared" si="7"/>
        <v>2619.8200000000002</v>
      </c>
      <c r="BJ6" s="21">
        <f t="shared" si="7"/>
        <v>2431.46</v>
      </c>
      <c r="BK6" s="21">
        <f t="shared" si="7"/>
        <v>407.42</v>
      </c>
      <c r="BL6" s="21">
        <f t="shared" si="7"/>
        <v>386.46</v>
      </c>
      <c r="BM6" s="21">
        <f t="shared" si="7"/>
        <v>421.25</v>
      </c>
      <c r="BN6" s="21">
        <f t="shared" si="7"/>
        <v>398.42</v>
      </c>
      <c r="BO6" s="21">
        <f t="shared" si="7"/>
        <v>393.35</v>
      </c>
      <c r="BP6" s="20" t="str">
        <f>IF(BP7="","",IF(BP7="-","【-】","【"&amp;SUBSTITUTE(TEXT(BP7,"#,##0.00"),"-","△")&amp;"】"))</f>
        <v>【310.14】</v>
      </c>
      <c r="BQ6" s="21">
        <f>IF(BQ7="",NA(),BQ7)</f>
        <v>41.48</v>
      </c>
      <c r="BR6" s="21">
        <f t="shared" ref="BR6:BZ6" si="8">IF(BR7="",NA(),BR7)</f>
        <v>41.46</v>
      </c>
      <c r="BS6" s="21">
        <f t="shared" si="8"/>
        <v>40.9</v>
      </c>
      <c r="BT6" s="21">
        <f t="shared" si="8"/>
        <v>38.74</v>
      </c>
      <c r="BU6" s="21">
        <f t="shared" si="8"/>
        <v>38.53</v>
      </c>
      <c r="BV6" s="21">
        <f t="shared" si="8"/>
        <v>57.08</v>
      </c>
      <c r="BW6" s="21">
        <f t="shared" si="8"/>
        <v>55.85</v>
      </c>
      <c r="BX6" s="21">
        <f t="shared" si="8"/>
        <v>53.23</v>
      </c>
      <c r="BY6" s="21">
        <f t="shared" si="8"/>
        <v>50.7</v>
      </c>
      <c r="BZ6" s="21">
        <f t="shared" si="8"/>
        <v>48.13</v>
      </c>
      <c r="CA6" s="20" t="str">
        <f>IF(CA7="","",IF(CA7="-","【-】","【"&amp;SUBSTITUTE(TEXT(CA7,"#,##0.00"),"-","△")&amp;"】"))</f>
        <v>【57.71】</v>
      </c>
      <c r="CB6" s="21" t="str">
        <f>IF(CB7="",NA(),CB7)</f>
        <v>-</v>
      </c>
      <c r="CC6" s="21" t="str">
        <f t="shared" ref="CC6:CK6" si="9">IF(CC7="",NA(),CC7)</f>
        <v>-</v>
      </c>
      <c r="CD6" s="21" t="str">
        <f t="shared" si="9"/>
        <v>-</v>
      </c>
      <c r="CE6" s="21" t="str">
        <f t="shared" si="9"/>
        <v>-</v>
      </c>
      <c r="CF6" s="21" t="str">
        <f t="shared" si="9"/>
        <v>-</v>
      </c>
      <c r="CG6" s="21">
        <f t="shared" si="9"/>
        <v>286.86</v>
      </c>
      <c r="CH6" s="21">
        <f t="shared" si="9"/>
        <v>287.91000000000003</v>
      </c>
      <c r="CI6" s="21">
        <f t="shared" si="9"/>
        <v>283.3</v>
      </c>
      <c r="CJ6" s="21">
        <f t="shared" si="9"/>
        <v>289.81</v>
      </c>
      <c r="CK6" s="21">
        <f t="shared" si="9"/>
        <v>301.54000000000002</v>
      </c>
      <c r="CL6" s="20" t="str">
        <f>IF(CL7="","",IF(CL7="-","【-】","【"&amp;SUBSTITUTE(TEXT(CL7,"#,##0.00"),"-","△")&amp;"】"))</f>
        <v>【286.17】</v>
      </c>
      <c r="CM6" s="20">
        <f>IF(CM7="",NA(),CM7)</f>
        <v>0</v>
      </c>
      <c r="CN6" s="20">
        <f t="shared" ref="CN6:CV6" si="10">IF(CN7="",NA(),CN7)</f>
        <v>0</v>
      </c>
      <c r="CO6" s="20">
        <f t="shared" si="10"/>
        <v>0</v>
      </c>
      <c r="CP6" s="20">
        <f t="shared" si="10"/>
        <v>0</v>
      </c>
      <c r="CQ6" s="20">
        <f t="shared" si="10"/>
        <v>0</v>
      </c>
      <c r="CR6" s="21">
        <f t="shared" si="10"/>
        <v>57.22</v>
      </c>
      <c r="CS6" s="21">
        <f t="shared" si="10"/>
        <v>54.93</v>
      </c>
      <c r="CT6" s="21">
        <f t="shared" si="10"/>
        <v>55.96</v>
      </c>
      <c r="CU6" s="21">
        <f t="shared" si="10"/>
        <v>56.45</v>
      </c>
      <c r="CV6" s="21">
        <f t="shared" si="10"/>
        <v>58.26</v>
      </c>
      <c r="CW6" s="20" t="str">
        <f>IF(CW7="","",IF(CW7="-","【-】","【"&amp;SUBSTITUTE(TEXT(CW7,"#,##0.00"),"-","△")&amp;"】"))</f>
        <v>【56.80】</v>
      </c>
      <c r="CX6" s="21">
        <f>IF(CX7="",NA(),CX7)</f>
        <v>93.09</v>
      </c>
      <c r="CY6" s="21">
        <f t="shared" ref="CY6:DG6" si="11">IF(CY7="",NA(),CY7)</f>
        <v>94.01</v>
      </c>
      <c r="CZ6" s="21">
        <f t="shared" si="11"/>
        <v>94.01</v>
      </c>
      <c r="DA6" s="21">
        <f t="shared" si="11"/>
        <v>94.01</v>
      </c>
      <c r="DB6" s="21">
        <f t="shared" si="11"/>
        <v>94.01</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1">
        <f>IF(DI7="",NA(),DI7)</f>
        <v>5.9</v>
      </c>
      <c r="DJ6" s="21">
        <f t="shared" ref="DJ6:DR6" si="12">IF(DJ7="",NA(),DJ7)</f>
        <v>9.32</v>
      </c>
      <c r="DK6" s="21">
        <f t="shared" si="12"/>
        <v>12.59</v>
      </c>
      <c r="DL6" s="21">
        <f t="shared" si="12"/>
        <v>16</v>
      </c>
      <c r="DM6" s="21">
        <f t="shared" si="12"/>
        <v>19.190000000000001</v>
      </c>
      <c r="DN6" s="21">
        <f t="shared" si="12"/>
        <v>16.420000000000002</v>
      </c>
      <c r="DO6" s="21">
        <f t="shared" si="12"/>
        <v>16.41</v>
      </c>
      <c r="DP6" s="21">
        <f t="shared" si="12"/>
        <v>16.63</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272078</v>
      </c>
      <c r="D7" s="23">
        <v>46</v>
      </c>
      <c r="E7" s="23">
        <v>18</v>
      </c>
      <c r="F7" s="23">
        <v>0</v>
      </c>
      <c r="G7" s="23">
        <v>0</v>
      </c>
      <c r="H7" s="23" t="s">
        <v>95</v>
      </c>
      <c r="I7" s="23" t="s">
        <v>96</v>
      </c>
      <c r="J7" s="23" t="s">
        <v>97</v>
      </c>
      <c r="K7" s="23" t="s">
        <v>98</v>
      </c>
      <c r="L7" s="23" t="s">
        <v>99</v>
      </c>
      <c r="M7" s="23" t="s">
        <v>100</v>
      </c>
      <c r="N7" s="24" t="s">
        <v>101</v>
      </c>
      <c r="O7" s="24">
        <v>31.82</v>
      </c>
      <c r="P7" s="24">
        <v>0.06</v>
      </c>
      <c r="Q7" s="24" t="s">
        <v>101</v>
      </c>
      <c r="R7" s="24">
        <v>4628</v>
      </c>
      <c r="S7" s="24">
        <v>349941</v>
      </c>
      <c r="T7" s="24">
        <v>105.29</v>
      </c>
      <c r="U7" s="24">
        <v>3323.59</v>
      </c>
      <c r="V7" s="24">
        <v>217</v>
      </c>
      <c r="W7" s="24">
        <v>0.15</v>
      </c>
      <c r="X7" s="24">
        <v>1446.67</v>
      </c>
      <c r="Y7" s="24">
        <v>63.23</v>
      </c>
      <c r="Z7" s="24">
        <v>61.19</v>
      </c>
      <c r="AA7" s="24">
        <v>60.75</v>
      </c>
      <c r="AB7" s="24">
        <v>58.46</v>
      </c>
      <c r="AC7" s="24">
        <v>58.09</v>
      </c>
      <c r="AD7" s="24">
        <v>93.44</v>
      </c>
      <c r="AE7" s="24">
        <v>90.02</v>
      </c>
      <c r="AF7" s="24">
        <v>93.76</v>
      </c>
      <c r="AG7" s="24">
        <v>95.33</v>
      </c>
      <c r="AH7" s="24">
        <v>92.17</v>
      </c>
      <c r="AI7" s="24">
        <v>98.81</v>
      </c>
      <c r="AJ7" s="24">
        <v>303.89999999999998</v>
      </c>
      <c r="AK7" s="24">
        <v>407.81</v>
      </c>
      <c r="AL7" s="24">
        <v>550.02</v>
      </c>
      <c r="AM7" s="24">
        <v>700.7</v>
      </c>
      <c r="AN7" s="24">
        <v>858.98</v>
      </c>
      <c r="AO7" s="24">
        <v>123.58</v>
      </c>
      <c r="AP7" s="24">
        <v>221.28</v>
      </c>
      <c r="AQ7" s="24">
        <v>173.09</v>
      </c>
      <c r="AR7" s="24">
        <v>162.82</v>
      </c>
      <c r="AS7" s="24">
        <v>193.62</v>
      </c>
      <c r="AT7" s="24">
        <v>102.81</v>
      </c>
      <c r="AU7" s="24">
        <v>139.6</v>
      </c>
      <c r="AV7" s="24">
        <v>125.4</v>
      </c>
      <c r="AW7" s="24">
        <v>120.69</v>
      </c>
      <c r="AX7" s="24">
        <v>120.8</v>
      </c>
      <c r="AY7" s="24">
        <v>122.06</v>
      </c>
      <c r="AZ7" s="24">
        <v>172.39</v>
      </c>
      <c r="BA7" s="24">
        <v>113.42</v>
      </c>
      <c r="BB7" s="24">
        <v>117.39</v>
      </c>
      <c r="BC7" s="24">
        <v>125.61</v>
      </c>
      <c r="BD7" s="24">
        <v>67.75</v>
      </c>
      <c r="BE7" s="24">
        <v>112.2</v>
      </c>
      <c r="BF7" s="24">
        <v>3583.97</v>
      </c>
      <c r="BG7" s="24">
        <v>3012.87</v>
      </c>
      <c r="BH7" s="24">
        <v>2835.95</v>
      </c>
      <c r="BI7" s="24">
        <v>2619.8200000000002</v>
      </c>
      <c r="BJ7" s="24">
        <v>2431.46</v>
      </c>
      <c r="BK7" s="24">
        <v>407.42</v>
      </c>
      <c r="BL7" s="24">
        <v>386.46</v>
      </c>
      <c r="BM7" s="24">
        <v>421.25</v>
      </c>
      <c r="BN7" s="24">
        <v>398.42</v>
      </c>
      <c r="BO7" s="24">
        <v>393.35</v>
      </c>
      <c r="BP7" s="24">
        <v>310.14</v>
      </c>
      <c r="BQ7" s="24">
        <v>41.48</v>
      </c>
      <c r="BR7" s="24">
        <v>41.46</v>
      </c>
      <c r="BS7" s="24">
        <v>40.9</v>
      </c>
      <c r="BT7" s="24">
        <v>38.74</v>
      </c>
      <c r="BU7" s="24">
        <v>38.53</v>
      </c>
      <c r="BV7" s="24">
        <v>57.08</v>
      </c>
      <c r="BW7" s="24">
        <v>55.85</v>
      </c>
      <c r="BX7" s="24">
        <v>53.23</v>
      </c>
      <c r="BY7" s="24">
        <v>50.7</v>
      </c>
      <c r="BZ7" s="24">
        <v>48.13</v>
      </c>
      <c r="CA7" s="24">
        <v>57.71</v>
      </c>
      <c r="CB7" s="24" t="s">
        <v>101</v>
      </c>
      <c r="CC7" s="24" t="s">
        <v>101</v>
      </c>
      <c r="CD7" s="24" t="s">
        <v>101</v>
      </c>
      <c r="CE7" s="24" t="s">
        <v>101</v>
      </c>
      <c r="CF7" s="24" t="s">
        <v>101</v>
      </c>
      <c r="CG7" s="24">
        <v>286.86</v>
      </c>
      <c r="CH7" s="24">
        <v>287.91000000000003</v>
      </c>
      <c r="CI7" s="24">
        <v>283.3</v>
      </c>
      <c r="CJ7" s="24">
        <v>289.81</v>
      </c>
      <c r="CK7" s="24">
        <v>301.54000000000002</v>
      </c>
      <c r="CL7" s="24">
        <v>286.17</v>
      </c>
      <c r="CM7" s="24">
        <v>0</v>
      </c>
      <c r="CN7" s="24">
        <v>0</v>
      </c>
      <c r="CO7" s="24">
        <v>0</v>
      </c>
      <c r="CP7" s="24">
        <v>0</v>
      </c>
      <c r="CQ7" s="24">
        <v>0</v>
      </c>
      <c r="CR7" s="24">
        <v>57.22</v>
      </c>
      <c r="CS7" s="24">
        <v>54.93</v>
      </c>
      <c r="CT7" s="24">
        <v>55.96</v>
      </c>
      <c r="CU7" s="24">
        <v>56.45</v>
      </c>
      <c r="CV7" s="24">
        <v>58.26</v>
      </c>
      <c r="CW7" s="24">
        <v>56.8</v>
      </c>
      <c r="CX7" s="24">
        <v>93.09</v>
      </c>
      <c r="CY7" s="24">
        <v>94.01</v>
      </c>
      <c r="CZ7" s="24">
        <v>94.01</v>
      </c>
      <c r="DA7" s="24">
        <v>94.01</v>
      </c>
      <c r="DB7" s="24">
        <v>94.01</v>
      </c>
      <c r="DC7" s="24">
        <v>67.290000000000006</v>
      </c>
      <c r="DD7" s="24">
        <v>65.569999999999993</v>
      </c>
      <c r="DE7" s="24">
        <v>60.12</v>
      </c>
      <c r="DF7" s="24">
        <v>54.99</v>
      </c>
      <c r="DG7" s="24">
        <v>66.430000000000007</v>
      </c>
      <c r="DH7" s="24">
        <v>83.38</v>
      </c>
      <c r="DI7" s="24">
        <v>5.9</v>
      </c>
      <c r="DJ7" s="24">
        <v>9.32</v>
      </c>
      <c r="DK7" s="24">
        <v>12.59</v>
      </c>
      <c r="DL7" s="24">
        <v>16</v>
      </c>
      <c r="DM7" s="24">
        <v>19.190000000000001</v>
      </c>
      <c r="DN7" s="24">
        <v>16.420000000000002</v>
      </c>
      <c r="DO7" s="24">
        <v>16.41</v>
      </c>
      <c r="DP7" s="24">
        <v>16.63</v>
      </c>
      <c r="DQ7" s="24">
        <v>15.4</v>
      </c>
      <c r="DR7" s="24">
        <v>16.28</v>
      </c>
      <c r="DS7" s="24">
        <v>19.84</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2023-01-26T06:02:03Z</cp:lastPrinted>
  <dcterms:created xsi:type="dcterms:W3CDTF">2023-01-12T23:49:47Z</dcterms:created>
  <dcterms:modified xsi:type="dcterms:W3CDTF">2023-02-28T00:11:40Z</dcterms:modified>
  <cp:category/>
</cp:coreProperties>
</file>