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nPxtHhUyGG7B690OCl95GnRPLIQ3/xhiTgf/YEh4rpMNMyZwg0ZpxFaRw0mFBR0ly2/ehDiQq+xGMlXNWeFw1g==" workbookSaltValue="Y4oVzWV4Oueyn4wscxdQ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<sst xmlns="http://schemas.openxmlformats.org/spreadsheetml/2006/main" count="236" uniqueCount="118">
  <si>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</si>
  <si>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</si>
  <si>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</si>
  <si>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</si>
  <si>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</si>
  <si>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</si>
  <si>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</si>
  <si>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</si>
  <si>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</si>
  <si>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</si>
  <si>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</si>
  <si>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</si>
  <si>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</si>
  <si>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</si>
  <si>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</si>
  <si>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</si>
  <si>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</si>
  <si>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</si>
  <si>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</si>
  <si>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</si>
  <si>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</si>
  <si>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</si>
  <si>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</si>
  <si>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</si>
  <si>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</si>
  <si>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</si>
  <si>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</si>
  <si>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</si>
  <si>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</si>
  <si>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</si>
  <si>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</si>
  <si>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</si>
  <si>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</si>
  <si>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</si>
  <si>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</si>
  <si>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</si>
  <si>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</si>
  <si>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</si>
  <si>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</si>
  <si>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</si>
  <si>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</si>
  <si>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</si>
  <si>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</si>
  <si>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</si>
  <si>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</si>
  <si>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</si>
  <si>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</si>
  <si>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</si>
  <si>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</si>
  <si>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</si>
  <si>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</si>
  <si>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</si>
  <si>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</si>
  <si>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</si>
  <si>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</si>
  <si>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</si>
  <si>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</si>
  <si>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</si>
  <si>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</si>
  <si>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</si>
  <si>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</si>
  <si>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</si>
  <si>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</si>
  <si>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</si>
  <si>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</si>
  <si>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</si>
  <si>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</si>
  <si>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</si>
  <si>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</si>
  <si>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</si>
  <si>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</si>
  <si>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</si>
  <si>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</si>
  <si>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</si>
  <si>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</si>
  <si>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</si>
  <si>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</si>
  <si>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</si>
  <si>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</si>
  <si>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</si>
  <si>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</si>
  <si>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</si>
  <si>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</si>
  <si>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</si>
  <si>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</si>
  <si>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</si>
  <si>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</si>
  <si>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</si>
  <si>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</si>
  <si>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</si>
  <si>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</si>
  <si>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</si>
  <si>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</si>
  <si>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</si>
  <si>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</si>
  <si>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</si>
  <si>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</si>
  <si>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</si>
  <si>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</si>
  <si>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</si>
  <si>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</si>
  <si>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</si>
  <si>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</si>
  <si>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</si>
  <si>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</si>
  <si>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</si>
  <si>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</si>
  <si>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</si>
  <si>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</si>
  <si>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</si>
  <si>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</si>
  <si>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</si>
  <si>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</si>
  <si>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</si>
  <si>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</si>
  <si>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と比較して、③流動比率は手元資金の増加及び企業債の減少により、8.24ポイント増加し、④企業債残高対事業規模比率は企業債の減少により、37.53ポイント改善した。しかしながら、類似団体平均値と比較すると、依然として、③流動比率は低く、④企業債残高対事業規模比率はやや高い。また、令和２年度と比較して、⑤経費回収率は0.79ポイント増加し、⑥汚水処理原価は1.22円減少しており、経営の効率性はわずかに向上している。
　なお、④企業債残高対事業規模比率が高いのは、本市の下水道整備のピークが昭和60年頃で類似団体よりも遅く、当時の企業債の残債が残っている事が原因である。また、③流動比率が低いのは、前述の企業債の残高が相応にあり、流動負債に含まれる企業債の金額が流動資産を超えているためである。
　⑥汚水処理原価が減少しているのは、企業債残高の減少により、汚水処理にかかる支払利息も減少しているためであり、これに連動して⑤経費回収率は徐々に改善している。</t>
    <rPh sb="391" eb="393">
      <t>シハライ</t>
    </rPh>
    <rPh sb="393" eb="395">
      <t>リソク</t>
    </rPh>
    <rPh sb="425" eb="427">
      <t>カイゼン</t>
    </rPh>
    <phoneticPr fontId="4"/>
  </si>
  <si>
    <t>　類似団体平均値よりも高い④企業債残高対事業規模比率については、企業債残高が年々減少することにより、改善している。
　汚水に係る下水道整備は概成を迎えているが、下水道施設の老朽化対策や災害リスクなどに伴う事業費の増大が見込まれる。その一方で、人口減少や節水意識の高まり等により使用料収入は減少傾向にある。
　このような厳しい経営環境をふまえ、経営計画の中間見直しを行い、令和３年度に「高槻市下水道等事業経営計画【改訂版】」を作成した。
　また、事業の面では「高槻市下水道施設ストックマネジメント計画」（平成30年度より開始）に基づき、引き続き、予防保全型の維持管理や施設の長寿命化対策を行うことでコストの縮減を図っていく。</t>
    <rPh sb="171" eb="175">
      <t>ケイエイケイカク</t>
    </rPh>
    <rPh sb="176" eb="180">
      <t>チュウカンミナオ</t>
    </rPh>
    <rPh sb="182" eb="183">
      <t>オコナ</t>
    </rPh>
    <rPh sb="185" eb="187">
      <t>レイワ</t>
    </rPh>
    <rPh sb="188" eb="190">
      <t>ネンド</t>
    </rPh>
    <rPh sb="192" eb="195">
      <t>タカツキシ</t>
    </rPh>
    <rPh sb="195" eb="198">
      <t>ゲスイドウ</t>
    </rPh>
    <rPh sb="198" eb="199">
      <t>トウ</t>
    </rPh>
    <rPh sb="199" eb="201">
      <t>ジギョウ</t>
    </rPh>
    <rPh sb="201" eb="203">
      <t>ケイエイ</t>
    </rPh>
    <rPh sb="203" eb="205">
      <t>ケイカク</t>
    </rPh>
    <rPh sb="206" eb="209">
      <t>カイテイバン</t>
    </rPh>
    <rPh sb="212" eb="214">
      <t>サクセイ</t>
    </rPh>
    <rPh sb="222" eb="224">
      <t>ジギョウ</t>
    </rPh>
    <rPh sb="225" eb="226">
      <t>メン</t>
    </rPh>
    <rPh sb="229" eb="232">
      <t>タカツキシ</t>
    </rPh>
    <rPh sb="232" eb="235">
      <t>ゲスイドウ</t>
    </rPh>
    <rPh sb="235" eb="237">
      <t>シセツ</t>
    </rPh>
    <rPh sb="247" eb="249">
      <t>ケイカク</t>
    </rPh>
    <rPh sb="251" eb="253">
      <t>ヘイセイ</t>
    </rPh>
    <rPh sb="255" eb="257">
      <t>ネンド</t>
    </rPh>
    <rPh sb="259" eb="261">
      <t>カイシ</t>
    </rPh>
    <rPh sb="263" eb="264">
      <t>モト</t>
    </rPh>
    <rPh sb="267" eb="268">
      <t>ヒ</t>
    </rPh>
    <rPh sb="269" eb="270">
      <t>ツヅ</t>
    </rPh>
    <phoneticPr fontId="4"/>
  </si>
  <si>
    <t>　令和２年度と比較して、①有形固定資産減価償却率は2.96ポイント増加し、②管渠老朽化率は耐用年数を超えた管渠の増加により1.62ポイント増加した。
　類似団体平均値と比較すると①有形固定資産減価償却率、②管渠老朽化率は令和２年度と同様に低い。①有形固定資産償却率が低いのは、本市の法適用が平成２８年度と経過年数が浅く、既に法適用していた類似団体と比較して決算書上償却が進んでいないためである。また、②管渠老朽化率が低いのは、本市の公共下水道整備のピークが昭和60年頃であり、類似団体よりも遅いためである。③管渠改善率は平成30年度より「高槻市下水道施設ストックマネジメント計画」に基づき、管路施設の巡視点検やマンホール蓋の更新工事を実施する等施設の長寿命化対策を行っていることにより、増加している。
　</t>
    <rPh sb="138" eb="140">
      <t>ホンシ</t>
    </rPh>
    <rPh sb="141" eb="144">
      <t>ホウテキヨウ</t>
    </rPh>
    <rPh sb="145" eb="147">
      <t>ヘイセイ</t>
    </rPh>
    <rPh sb="149" eb="151">
      <t>ネンド</t>
    </rPh>
    <rPh sb="152" eb="156">
      <t>ケイカネンスウ</t>
    </rPh>
    <rPh sb="157" eb="158">
      <t>アサ</t>
    </rPh>
    <rPh sb="343" eb="34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</si>
</sst>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0.01</c:v>
                </c:pt>
                <c:pt idx="1">
                  <c:v>0</c:v>
                </c:pt>
                <c:pt idx="2">
                  <c:v>0</c:v>
                </c:pt>
                <c:pt idx="3" formatCode="#,##0.00;&quot;△&quot;#,##0.00;&quot;-&quot;">
                  <c:v>0.01</c:v>
                </c:pt>
                <c:pt idx="4" formatCode="#,##0.00;&quot;△&quot;#,##0.00;&quot;-&quot;">
                  <c:v>0.21</c:v>
                </c:pt>
              </c:numCache>
            </c:numRef>
          </c:val>
          <c:extLst>
            <c:ext xmlns:c16="http://schemas.microsoft.com/office/drawing/2014/chart" uri="{C3380CC4-5D6E-409C-BE32-E72D297353CC}">
              <c16:uniqueId val="{00000000-1D23-45F4-8ADC-9D1494EF7D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0.14000000000000001</c:v>
                </c:pt>
                <c:pt idx="4">
                  <c:v>0.15</c:v>
                </c:pt>
              </c:numCache>
            </c:numRef>
          </c:val>
          <c:smooth val="0"/>
          <c:extLst>
            <c:ext xmlns:c16="http://schemas.microsoft.com/office/drawing/2014/chart" uri="{C3380CC4-5D6E-409C-BE32-E72D297353CC}">
              <c16:uniqueId val="{00000001-1D23-45F4-8ADC-9D1494EF7D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CF-4E72-B899-97E73FEA23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00CF-4E72-B899-97E73FEA23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97.56</c:v>
                </c:pt>
                <c:pt idx="1">
                  <c:v>97.81</c:v>
                </c:pt>
                <c:pt idx="2">
                  <c:v>97.91</c:v>
                </c:pt>
                <c:pt idx="3">
                  <c:v>98.05</c:v>
                </c:pt>
                <c:pt idx="4">
                  <c:v>98.11</c:v>
                </c:pt>
              </c:numCache>
            </c:numRef>
          </c:val>
          <c:extLst>
            <c:ext xmlns:c16="http://schemas.microsoft.com/office/drawing/2014/chart" uri="{C3380CC4-5D6E-409C-BE32-E72D297353CC}">
              <c16:uniqueId val="{00000000-605C-45B5-B762-3AAB3D086A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96.96</c:v>
                </c:pt>
                <c:pt idx="2">
                  <c:v>96.97</c:v>
                </c:pt>
                <c:pt idx="3">
                  <c:v>97.7</c:v>
                </c:pt>
                <c:pt idx="4">
                  <c:v>97.59</c:v>
                </c:pt>
              </c:numCache>
            </c:numRef>
          </c:val>
          <c:smooth val="0"/>
          <c:extLst>
            <c:ext xmlns:c16="http://schemas.microsoft.com/office/drawing/2014/chart" uri="{C3380CC4-5D6E-409C-BE32-E72D297353CC}">
              <c16:uniqueId val="{00000001-605C-45B5-B762-3AAB3D086A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104.09</c:v>
                </c:pt>
                <c:pt idx="1">
                  <c:v>105.88</c:v>
                </c:pt>
                <c:pt idx="2">
                  <c:v>105.13</c:v>
                </c:pt>
                <c:pt idx="3">
                  <c:v>106.19</c:v>
                </c:pt>
                <c:pt idx="4">
                  <c:v>106.97</c:v>
                </c:pt>
              </c:numCache>
            </c:numRef>
          </c:val>
          <c:extLst>
            <c:ext xmlns:c16="http://schemas.microsoft.com/office/drawing/2014/chart" uri="{C3380CC4-5D6E-409C-BE32-E72D297353CC}">
              <c16:uniqueId val="{00000000-38FE-4A61-9985-C8DD4C929D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108.87</c:v>
                </c:pt>
                <c:pt idx="2">
                  <c:v>109</c:v>
                </c:pt>
                <c:pt idx="3">
                  <c:v>107.09</c:v>
                </c:pt>
                <c:pt idx="4">
                  <c:v>107.96</c:v>
                </c:pt>
              </c:numCache>
            </c:numRef>
          </c:val>
          <c:smooth val="0"/>
          <c:extLst>
            <c:ext xmlns:c16="http://schemas.microsoft.com/office/drawing/2014/chart" uri="{C3380CC4-5D6E-409C-BE32-E72D297353CC}">
              <c16:uniqueId val="{00000001-38FE-4A61-9985-C8DD4C929D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7.31</c:v>
                </c:pt>
                <c:pt idx="1">
                  <c:v>10.81</c:v>
                </c:pt>
                <c:pt idx="2">
                  <c:v>14.03</c:v>
                </c:pt>
                <c:pt idx="3">
                  <c:v>17.190000000000001</c:v>
                </c:pt>
                <c:pt idx="4">
                  <c:v>20.149999999999999</c:v>
                </c:pt>
              </c:numCache>
            </c:numRef>
          </c:val>
          <c:extLst>
            <c:ext xmlns:c16="http://schemas.microsoft.com/office/drawing/2014/chart" uri="{C3380CC4-5D6E-409C-BE32-E72D297353CC}">
              <c16:uniqueId val="{00000000-69F9-407B-AEAC-71F8E08E20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25.13</c:v>
                </c:pt>
                <c:pt idx="2">
                  <c:v>24.54</c:v>
                </c:pt>
                <c:pt idx="3">
                  <c:v>23.38</c:v>
                </c:pt>
                <c:pt idx="4">
                  <c:v>24.59</c:v>
                </c:pt>
              </c:numCache>
            </c:numRef>
          </c:val>
          <c:smooth val="0"/>
          <c:extLst>
            <c:ext xmlns:c16="http://schemas.microsoft.com/office/drawing/2014/chart" uri="{C3380CC4-5D6E-409C-BE32-E72D297353CC}">
              <c16:uniqueId val="{00000001-69F9-407B-AEAC-71F8E08E20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0.69</c:v>
                </c:pt>
                <c:pt idx="1">
                  <c:v>1.08</c:v>
                </c:pt>
                <c:pt idx="2">
                  <c:v>2.71</c:v>
                </c:pt>
                <c:pt idx="3">
                  <c:v>2.9</c:v>
                </c:pt>
                <c:pt idx="4">
                  <c:v>4.5199999999999996</c:v>
                </c:pt>
              </c:numCache>
            </c:numRef>
          </c:val>
          <c:extLst>
            <c:ext xmlns:c16="http://schemas.microsoft.com/office/drawing/2014/chart" uri="{C3380CC4-5D6E-409C-BE32-E72D297353CC}">
              <c16:uniqueId val="{00000000-9F45-43CB-9D80-67F0247436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6.4</c:v>
                </c:pt>
                <c:pt idx="2">
                  <c:v>7.66</c:v>
                </c:pt>
                <c:pt idx="3">
                  <c:v>8.1999999999999993</c:v>
                </c:pt>
                <c:pt idx="4">
                  <c:v>9.43</c:v>
                </c:pt>
              </c:numCache>
            </c:numRef>
          </c:val>
          <c:smooth val="0"/>
          <c:extLst>
            <c:ext xmlns:c16="http://schemas.microsoft.com/office/drawing/2014/chart" uri="{C3380CC4-5D6E-409C-BE32-E72D297353CC}">
              <c16:uniqueId val="{00000001-9F45-43CB-9D80-67F0247436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EE-456E-92D2-722B349162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0.39</c:v>
                </c:pt>
                <c:pt idx="2">
                  <c:v>0.28000000000000003</c:v>
                </c:pt>
                <c:pt idx="3">
                  <c:v>0.59</c:v>
                </c:pt>
                <c:pt idx="4">
                  <c:v>0.68</c:v>
                </c:pt>
              </c:numCache>
            </c:numRef>
          </c:val>
          <c:smooth val="0"/>
          <c:extLst>
            <c:ext xmlns:c16="http://schemas.microsoft.com/office/drawing/2014/chart" uri="{C3380CC4-5D6E-409C-BE32-E72D297353CC}">
              <c16:uniqueId val="{00000001-92EE-456E-92D2-722B349162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43.52</c:v>
                </c:pt>
                <c:pt idx="1">
                  <c:v>39.86</c:v>
                </c:pt>
                <c:pt idx="2">
                  <c:v>38.07</c:v>
                </c:pt>
                <c:pt idx="3">
                  <c:v>45.49</c:v>
                </c:pt>
                <c:pt idx="4">
                  <c:v>53.73</c:v>
                </c:pt>
              </c:numCache>
            </c:numRef>
          </c:val>
          <c:extLst>
            <c:ext xmlns:c16="http://schemas.microsoft.com/office/drawing/2014/chart" uri="{C3380CC4-5D6E-409C-BE32-E72D297353CC}">
              <c16:uniqueId val="{00000000-280D-4566-BD32-43914B03A9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73.55</c:v>
                </c:pt>
                <c:pt idx="2">
                  <c:v>71.19</c:v>
                </c:pt>
                <c:pt idx="3">
                  <c:v>77.72</c:v>
                </c:pt>
                <c:pt idx="4">
                  <c:v>86.61</c:v>
                </c:pt>
              </c:numCache>
            </c:numRef>
          </c:val>
          <c:smooth val="0"/>
          <c:extLst>
            <c:ext xmlns:c16="http://schemas.microsoft.com/office/drawing/2014/chart" uri="{C3380CC4-5D6E-409C-BE32-E72D297353CC}">
              <c16:uniqueId val="{00000001-280D-4566-BD32-43914B03A9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743.44</c:v>
                </c:pt>
                <c:pt idx="1">
                  <c:v>670.24</c:v>
                </c:pt>
                <c:pt idx="2">
                  <c:v>608.38</c:v>
                </c:pt>
                <c:pt idx="3">
                  <c:v>542.1</c:v>
                </c:pt>
                <c:pt idx="4">
                  <c:v>504.57</c:v>
                </c:pt>
              </c:numCache>
            </c:numRef>
          </c:val>
          <c:extLst>
            <c:ext xmlns:c16="http://schemas.microsoft.com/office/drawing/2014/chart" uri="{C3380CC4-5D6E-409C-BE32-E72D297353CC}">
              <c16:uniqueId val="{00000000-B76B-474B-8797-52DC027B58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514.27</c:v>
                </c:pt>
                <c:pt idx="2">
                  <c:v>517.34</c:v>
                </c:pt>
                <c:pt idx="3">
                  <c:v>485.6</c:v>
                </c:pt>
                <c:pt idx="4">
                  <c:v>463.93</c:v>
                </c:pt>
              </c:numCache>
            </c:numRef>
          </c:val>
          <c:smooth val="0"/>
          <c:extLst>
            <c:ext xmlns:c16="http://schemas.microsoft.com/office/drawing/2014/chart" uri="{C3380CC4-5D6E-409C-BE32-E72D297353CC}">
              <c16:uniqueId val="{00000001-B76B-474B-8797-52DC027B58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90.92</c:v>
                </c:pt>
                <c:pt idx="1">
                  <c:v>94.92</c:v>
                </c:pt>
                <c:pt idx="2">
                  <c:v>95.35</c:v>
                </c:pt>
                <c:pt idx="3">
                  <c:v>96.79</c:v>
                </c:pt>
                <c:pt idx="4">
                  <c:v>97.58</c:v>
                </c:pt>
              </c:numCache>
            </c:numRef>
          </c:val>
          <c:extLst>
            <c:ext xmlns:c16="http://schemas.microsoft.com/office/drawing/2014/chart" uri="{C3380CC4-5D6E-409C-BE32-E72D297353CC}">
              <c16:uniqueId val="{00000000-25F1-47ED-8BD3-7828E92618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100.34</c:v>
                </c:pt>
                <c:pt idx="2">
                  <c:v>99.89</c:v>
                </c:pt>
                <c:pt idx="3">
                  <c:v>99.95</c:v>
                </c:pt>
                <c:pt idx="4">
                  <c:v>103.4</c:v>
                </c:pt>
              </c:numCache>
            </c:numRef>
          </c:val>
          <c:smooth val="0"/>
          <c:extLst>
            <c:ext xmlns:c16="http://schemas.microsoft.com/office/drawing/2014/chart" uri="{C3380CC4-5D6E-409C-BE32-E72D297353CC}">
              <c16:uniqueId val="{00000001-25F1-47ED-8BD3-7828E92618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138.51</c:v>
                </c:pt>
                <c:pt idx="1">
                  <c:v>132.77000000000001</c:v>
                </c:pt>
                <c:pt idx="2">
                  <c:v>131.94</c:v>
                </c:pt>
                <c:pt idx="3">
                  <c:v>128.44999999999999</c:v>
                </c:pt>
                <c:pt idx="4">
                  <c:v>127.23</c:v>
                </c:pt>
              </c:numCache>
            </c:numRef>
          </c:val>
          <c:extLst>
            <c:ext xmlns:c16="http://schemas.microsoft.com/office/drawing/2014/chart" uri="{C3380CC4-5D6E-409C-BE32-E72D297353CC}">
              <c16:uniqueId val="{00000000-D287-428D-A1B4-B0DF457DDB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113.49</c:v>
                </c:pt>
                <c:pt idx="2">
                  <c:v>112.4</c:v>
                </c:pt>
                <c:pt idx="3">
                  <c:v>110.21</c:v>
                </c:pt>
                <c:pt idx="4">
                  <c:v>110.26</c:v>
                </c:pt>
              </c:numCache>
            </c:numRef>
          </c:val>
          <c:smooth val="0"/>
          <c:extLst>
            <c:ext xmlns:c16="http://schemas.microsoft.com/office/drawing/2014/chart" uri="{C3380CC4-5D6E-409C-BE32-E72D297353CC}">
              <c16:uniqueId val="{00000001-D287-428D-A1B4-B0DF457DDB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高槻市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349941</v>
      </c>
      <c r="AM8" s="42"/>
      <c r="AN8" s="42"/>
      <c r="AO8" s="42"/>
      <c r="AP8" s="42"/>
      <c r="AQ8" s="42"/>
      <c r="AR8" s="42"/>
      <c r="AS8" s="42"/>
      <c r="AT8" s="35">
        <f>データ!T6</f>
        <v>105.29</v>
      </c>
      <c r="AU8" s="35"/>
      <c r="AV8" s="35"/>
      <c r="AW8" s="35"/>
      <c r="AX8" s="35"/>
      <c r="AY8" s="35"/>
      <c r="AZ8" s="35"/>
      <c r="BA8" s="35"/>
      <c r="BB8" s="35">
        <f>データ!U6</f>
        <v>3323.59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72.25</v>
      </c>
      <c r="J10" s="35"/>
      <c r="K10" s="35"/>
      <c r="L10" s="35"/>
      <c r="M10" s="35"/>
      <c r="N10" s="35"/>
      <c r="O10" s="35"/>
      <c r="P10" s="35">
        <f>データ!P6</f>
        <v>99.53</v>
      </c>
      <c r="Q10" s="35"/>
      <c r="R10" s="35"/>
      <c r="S10" s="35"/>
      <c r="T10" s="35"/>
      <c r="U10" s="35"/>
      <c r="V10" s="35"/>
      <c r="W10" s="35">
        <f>データ!Q6</f>
        <v>76.86</v>
      </c>
      <c r="X10" s="35"/>
      <c r="Y10" s="35"/>
      <c r="Z10" s="35"/>
      <c r="AA10" s="35"/>
      <c r="AB10" s="35"/>
      <c r="AC10" s="35"/>
      <c r="AD10" s="42">
        <f>データ!R6</f>
        <v>1965</v>
      </c>
      <c r="AE10" s="42"/>
      <c r="AF10" s="42"/>
      <c r="AG10" s="42"/>
      <c r="AH10" s="42"/>
      <c r="AI10" s="42"/>
      <c r="AJ10" s="42"/>
      <c r="AK10" s="2"/>
      <c r="AL10" s="42">
        <f>データ!V6</f>
        <v>347473</v>
      </c>
      <c r="AM10" s="42"/>
      <c r="AN10" s="42"/>
      <c r="AO10" s="42"/>
      <c r="AP10" s="42"/>
      <c r="AQ10" s="42"/>
      <c r="AR10" s="42"/>
      <c r="AS10" s="42"/>
      <c r="AT10" s="35">
        <f>データ!W6</f>
        <v>32.35</v>
      </c>
      <c r="AU10" s="35"/>
      <c r="AV10" s="35"/>
      <c r="AW10" s="35"/>
      <c r="AX10" s="35"/>
      <c r="AY10" s="35"/>
      <c r="AZ10" s="35"/>
      <c r="BA10" s="35"/>
      <c r="BB10" s="35">
        <f>データ!X6</f>
        <v>10741.05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CvH2AKbQOUFIaLzMMYB2LiWccZgBKCTBVebM7VSHKfJYfzE7XAUlPeKZjbrhFjetAxc2wAO2spCQRMU51MD6g==" saltValue="Icj5uTraG85NBGB4nrz7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272078</v>
      </c>
      <c r="D6" s="19">
        <f t="shared" si="3"/>
        <v>46</v>
      </c>
      <c r="E6" s="19">
        <f t="shared" si="3"/>
        <v>17</v>
      </c>
      <c r="F6" s="19">
        <f t="shared" si="3"/>
        <v>1</v>
      </c>
      <c r="G6" s="19">
        <f t="shared" si="3"/>
        <v>0</v>
      </c>
      <c r="H6" s="19" t="str">
        <f t="shared" si="3"/>
        <v>大阪府　高槻市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72.25</v>
      </c>
      <c r="P6" s="20">
        <f t="shared" si="3"/>
        <v>99.53</v>
      </c>
      <c r="Q6" s="20">
        <f t="shared" si="3"/>
        <v>76.86</v>
      </c>
      <c r="R6" s="20">
        <f t="shared" si="3"/>
        <v>1965</v>
      </c>
      <c r="S6" s="20">
        <f t="shared" si="3"/>
        <v>349941</v>
      </c>
      <c r="T6" s="20">
        <f t="shared" si="3"/>
        <v>105.29</v>
      </c>
      <c r="U6" s="20">
        <f t="shared" si="3"/>
        <v>3323.59</v>
      </c>
      <c r="V6" s="20">
        <f t="shared" si="3"/>
        <v>347473</v>
      </c>
      <c r="W6" s="20">
        <f t="shared" si="3"/>
        <v>32.35</v>
      </c>
      <c r="X6" s="20">
        <f t="shared" si="3"/>
        <v>10741.05</v>
      </c>
      <c r="Y6" s="21">
        <f>IF(Y7="",NA(),Y7)</f>
        <v>104.09</v>
      </c>
      <c r="Z6" s="21">
        <f t="shared" ref="Z6:AH6" si="4">IF(Z7="",NA(),Z7)</f>
        <v>105.88</v>
      </c>
      <c r="AA6" s="21">
        <f t="shared" si="4"/>
        <v>105.13</v>
      </c>
      <c r="AB6" s="21">
        <f t="shared" si="4"/>
        <v>106.19</v>
      </c>
      <c r="AC6" s="21">
        <f t="shared" si="4"/>
        <v>106.97</v>
      </c>
      <c r="AD6" s="21">
        <f t="shared" si="4"/>
        <v>111.25</v>
      </c>
      <c r="AE6" s="21">
        <f t="shared" si="4"/>
        <v>108.87</v>
      </c>
      <c r="AF6" s="21">
        <f t="shared" si="4"/>
        <v>109</v>
      </c>
      <c r="AG6" s="21">
        <f t="shared" si="4"/>
        <v>107.09</v>
      </c>
      <c r="AH6" s="21">
        <f t="shared" si="4"/>
        <v>107.96</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0.39</v>
      </c>
      <c r="AQ6" s="21">
        <f t="shared" si="5"/>
        <v>0.28000000000000003</v>
      </c>
      <c r="AR6" s="21">
        <f t="shared" si="5"/>
        <v>0.59</v>
      </c>
      <c r="AS6" s="21">
        <f t="shared" si="5"/>
        <v>0.68</v>
      </c>
      <c r="AT6" s="20" t="str">
        <f>IF(AT7="","",IF(AT7="-","【-】","【"&amp;SUBSTITUTE(TEXT(AT7,"#,##0.00"),"-","△")&amp;"】"))</f>
        <v>【3.09】</v>
      </c>
      <c r="AU6" s="21">
        <f>IF(AU7="",NA(),AU7)</f>
        <v>43.52</v>
      </c>
      <c r="AV6" s="21">
        <f t="shared" ref="AV6:BD6" si="6">IF(AV7="",NA(),AV7)</f>
        <v>39.86</v>
      </c>
      <c r="AW6" s="21">
        <f t="shared" si="6"/>
        <v>38.07</v>
      </c>
      <c r="AX6" s="21">
        <f t="shared" si="6"/>
        <v>45.49</v>
      </c>
      <c r="AY6" s="21">
        <f t="shared" si="6"/>
        <v>53.73</v>
      </c>
      <c r="AZ6" s="21">
        <f t="shared" si="6"/>
        <v>75.02</v>
      </c>
      <c r="BA6" s="21">
        <f t="shared" si="6"/>
        <v>73.55</v>
      </c>
      <c r="BB6" s="21">
        <f t="shared" si="6"/>
        <v>71.19</v>
      </c>
      <c r="BC6" s="21">
        <f t="shared" si="6"/>
        <v>77.72</v>
      </c>
      <c r="BD6" s="21">
        <f t="shared" si="6"/>
        <v>86.61</v>
      </c>
      <c r="BE6" s="20" t="str">
        <f>IF(BE7="","",IF(BE7="-","【-】","【"&amp;SUBSTITUTE(TEXT(BE7,"#,##0.00"),"-","△")&amp;"】"))</f>
        <v>【71.39】</v>
      </c>
      <c r="BF6" s="21">
        <f>IF(BF7="",NA(),BF7)</f>
        <v>743.44</v>
      </c>
      <c r="BG6" s="21">
        <f t="shared" ref="BG6:BO6" si="7">IF(BG7="",NA(),BG7)</f>
        <v>670.24</v>
      </c>
      <c r="BH6" s="21">
        <f t="shared" si="7"/>
        <v>608.38</v>
      </c>
      <c r="BI6" s="21">
        <f t="shared" si="7"/>
        <v>542.1</v>
      </c>
      <c r="BJ6" s="21">
        <f t="shared" si="7"/>
        <v>504.57</v>
      </c>
      <c r="BK6" s="21">
        <f t="shared" si="7"/>
        <v>573.73</v>
      </c>
      <c r="BL6" s="21">
        <f t="shared" si="7"/>
        <v>514.27</v>
      </c>
      <c r="BM6" s="21">
        <f t="shared" si="7"/>
        <v>517.34</v>
      </c>
      <c r="BN6" s="21">
        <f t="shared" si="7"/>
        <v>485.6</v>
      </c>
      <c r="BO6" s="21">
        <f t="shared" si="7"/>
        <v>463.93</v>
      </c>
      <c r="BP6" s="20" t="str">
        <f>IF(BP7="","",IF(BP7="-","【-】","【"&amp;SUBSTITUTE(TEXT(BP7,"#,##0.00"),"-","△")&amp;"】"))</f>
        <v>【669.11】</v>
      </c>
      <c r="BQ6" s="21">
        <f>IF(BQ7="",NA(),BQ7)</f>
        <v>90.92</v>
      </c>
      <c r="BR6" s="21">
        <f t="shared" ref="BR6:BZ6" si="8">IF(BR7="",NA(),BR7)</f>
        <v>94.92</v>
      </c>
      <c r="BS6" s="21">
        <f t="shared" si="8"/>
        <v>95.35</v>
      </c>
      <c r="BT6" s="21">
        <f t="shared" si="8"/>
        <v>96.79</v>
      </c>
      <c r="BU6" s="21">
        <f t="shared" si="8"/>
        <v>97.58</v>
      </c>
      <c r="BV6" s="21">
        <f t="shared" si="8"/>
        <v>100.74</v>
      </c>
      <c r="BW6" s="21">
        <f t="shared" si="8"/>
        <v>100.34</v>
      </c>
      <c r="BX6" s="21">
        <f t="shared" si="8"/>
        <v>99.89</v>
      </c>
      <c r="BY6" s="21">
        <f t="shared" si="8"/>
        <v>99.95</v>
      </c>
      <c r="BZ6" s="21">
        <f t="shared" si="8"/>
        <v>103.4</v>
      </c>
      <c r="CA6" s="20" t="str">
        <f>IF(CA7="","",IF(CA7="-","【-】","【"&amp;SUBSTITUTE(TEXT(CA7,"#,##0.00"),"-","△")&amp;"】"))</f>
        <v>【99.73】</v>
      </c>
      <c r="CB6" s="21">
        <f>IF(CB7="",NA(),CB7)</f>
        <v>138.51</v>
      </c>
      <c r="CC6" s="21">
        <f t="shared" ref="CC6:CK6" si="9">IF(CC7="",NA(),CC7)</f>
        <v>132.77000000000001</v>
      </c>
      <c r="CD6" s="21">
        <f t="shared" si="9"/>
        <v>131.94</v>
      </c>
      <c r="CE6" s="21">
        <f t="shared" si="9"/>
        <v>128.44999999999999</v>
      </c>
      <c r="CF6" s="21">
        <f t="shared" si="9"/>
        <v>127.23</v>
      </c>
      <c r="CG6" s="21">
        <f t="shared" si="9"/>
        <v>112.75</v>
      </c>
      <c r="CH6" s="21">
        <f t="shared" si="9"/>
        <v>113.49</v>
      </c>
      <c r="CI6" s="21">
        <f t="shared" si="9"/>
        <v>112.4</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64.650000000000006</v>
      </c>
      <c r="CS6" s="21">
        <f t="shared" si="10"/>
        <v>62.96</v>
      </c>
      <c r="CT6" s="21">
        <f t="shared" si="10"/>
        <v>62.97</v>
      </c>
      <c r="CU6" s="21">
        <f t="shared" si="10"/>
        <v>64.930000000000007</v>
      </c>
      <c r="CV6" s="21">
        <f t="shared" si="10"/>
        <v>65.680000000000007</v>
      </c>
      <c r="CW6" s="20" t="str">
        <f>IF(CW7="","",IF(CW7="-","【-】","【"&amp;SUBSTITUTE(TEXT(CW7,"#,##0.00"),"-","△")&amp;"】"))</f>
        <v>【59.99】</v>
      </c>
      <c r="CX6" s="21">
        <f>IF(CX7="",NA(),CX7)</f>
        <v>97.56</v>
      </c>
      <c r="CY6" s="21">
        <f t="shared" ref="CY6:DG6" si="11">IF(CY7="",NA(),CY7)</f>
        <v>97.81</v>
      </c>
      <c r="CZ6" s="21">
        <f t="shared" si="11"/>
        <v>97.91</v>
      </c>
      <c r="DA6" s="21">
        <f t="shared" si="11"/>
        <v>98.05</v>
      </c>
      <c r="DB6" s="21">
        <f t="shared" si="11"/>
        <v>98.11</v>
      </c>
      <c r="DC6" s="21">
        <f t="shared" si="11"/>
        <v>97.4</v>
      </c>
      <c r="DD6" s="21">
        <f t="shared" si="11"/>
        <v>96.96</v>
      </c>
      <c r="DE6" s="21">
        <f t="shared" si="11"/>
        <v>96.97</v>
      </c>
      <c r="DF6" s="21">
        <f t="shared" si="11"/>
        <v>97.7</v>
      </c>
      <c r="DG6" s="21">
        <f t="shared" si="11"/>
        <v>97.59</v>
      </c>
      <c r="DH6" s="20" t="str">
        <f>IF(DH7="","",IF(DH7="-","【-】","【"&amp;SUBSTITUTE(TEXT(DH7,"#,##0.00"),"-","△")&amp;"】"))</f>
        <v>【95.72】</v>
      </c>
      <c r="DI6" s="21">
        <f>IF(DI7="",NA(),DI7)</f>
        <v>7.31</v>
      </c>
      <c r="DJ6" s="21">
        <f t="shared" ref="DJ6:DR6" si="12">IF(DJ7="",NA(),DJ7)</f>
        <v>10.81</v>
      </c>
      <c r="DK6" s="21">
        <f t="shared" si="12"/>
        <v>14.03</v>
      </c>
      <c r="DL6" s="21">
        <f t="shared" si="12"/>
        <v>17.190000000000001</v>
      </c>
      <c r="DM6" s="21">
        <f t="shared" si="12"/>
        <v>20.149999999999999</v>
      </c>
      <c r="DN6" s="21">
        <f t="shared" si="12"/>
        <v>28.35</v>
      </c>
      <c r="DO6" s="21">
        <f t="shared" si="12"/>
        <v>25.13</v>
      </c>
      <c r="DP6" s="21">
        <f t="shared" si="12"/>
        <v>24.54</v>
      </c>
      <c r="DQ6" s="21">
        <f t="shared" si="12"/>
        <v>23.38</v>
      </c>
      <c r="DR6" s="21">
        <f t="shared" si="12"/>
        <v>24.59</v>
      </c>
      <c r="DS6" s="20" t="str">
        <f>IF(DS7="","",IF(DS7="-","【-】","【"&amp;SUBSTITUTE(TEXT(DS7,"#,##0.00"),"-","△")&amp;"】"))</f>
        <v>【38.17】</v>
      </c>
      <c r="DT6" s="21">
        <f>IF(DT7="",NA(),DT7)</f>
        <v>0.69</v>
      </c>
      <c r="DU6" s="21">
        <f t="shared" ref="DU6:EC6" si="13">IF(DU7="",NA(),DU7)</f>
        <v>1.08</v>
      </c>
      <c r="DV6" s="21">
        <f t="shared" si="13"/>
        <v>2.71</v>
      </c>
      <c r="DW6" s="21">
        <f t="shared" si="13"/>
        <v>2.9</v>
      </c>
      <c r="DX6" s="21">
        <f t="shared" si="13"/>
        <v>4.5199999999999996</v>
      </c>
      <c r="DY6" s="21">
        <f t="shared" si="13"/>
        <v>6.7</v>
      </c>
      <c r="DZ6" s="21">
        <f t="shared" si="13"/>
        <v>6.4</v>
      </c>
      <c r="EA6" s="21">
        <f t="shared" si="13"/>
        <v>7.66</v>
      </c>
      <c r="EB6" s="21">
        <f t="shared" si="13"/>
        <v>8.1999999999999993</v>
      </c>
      <c r="EC6" s="21">
        <f t="shared" si="13"/>
        <v>9.43</v>
      </c>
      <c r="ED6" s="20" t="str">
        <f>IF(ED7="","",IF(ED7="-","【-】","【"&amp;SUBSTITUTE(TEXT(ED7,"#,##0.00"),"-","△")&amp;"】"))</f>
        <v>【6.54】</v>
      </c>
      <c r="EE6" s="21">
        <f>IF(EE7="",NA(),EE7)</f>
        <v>0.01</v>
      </c>
      <c r="EF6" s="20">
        <f t="shared" ref="EF6:EN6" si="14">IF(EF7="",NA(),EF7)</f>
        <v>0</v>
      </c>
      <c r="EG6" s="20">
        <f t="shared" si="14"/>
        <v>0</v>
      </c>
      <c r="EH6" s="21">
        <f t="shared" si="14"/>
        <v>0.01</v>
      </c>
      <c r="EI6" s="21">
        <f t="shared" si="14"/>
        <v>0.21</v>
      </c>
      <c r="EJ6" s="21">
        <f t="shared" si="14"/>
        <v>0.16</v>
      </c>
      <c r="EK6" s="21">
        <f t="shared" si="14"/>
        <v>0.16</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272078</v>
      </c>
      <c r="D7" s="23">
        <v>46</v>
      </c>
      <c r="E7" s="23">
        <v>17</v>
      </c>
      <c r="F7" s="23">
        <v>1</v>
      </c>
      <c r="G7" s="23">
        <v>0</v>
      </c>
      <c r="H7" s="23" t="s">
        <v>96</v>
      </c>
      <c r="I7" s="23" t="s">
        <v>97</v>
      </c>
      <c r="J7" s="23" t="s">
        <v>98</v>
      </c>
      <c r="K7" s="23" t="s">
        <v>99</v>
      </c>
      <c r="L7" s="23" t="s">
        <v>100</v>
      </c>
      <c r="M7" s="23" t="s">
        <v>101</v>
      </c>
      <c r="N7" s="24" t="s">
        <v>102</v>
      </c>
      <c r="O7" s="24">
        <v>72.25</v>
      </c>
      <c r="P7" s="24">
        <v>99.53</v>
      </c>
      <c r="Q7" s="24">
        <v>76.86</v>
      </c>
      <c r="R7" s="24">
        <v>1965</v>
      </c>
      <c r="S7" s="24">
        <v>349941</v>
      </c>
      <c r="T7" s="24">
        <v>105.29</v>
      </c>
      <c r="U7" s="24">
        <v>3323.59</v>
      </c>
      <c r="V7" s="24">
        <v>347473</v>
      </c>
      <c r="W7" s="24">
        <v>32.35</v>
      </c>
      <c r="X7" s="24">
        <v>10741.05</v>
      </c>
      <c r="Y7" s="24">
        <v>104.09</v>
      </c>
      <c r="Z7" s="24">
        <v>105.88</v>
      </c>
      <c r="AA7" s="24">
        <v>105.13</v>
      </c>
      <c r="AB7" s="24">
        <v>106.19</v>
      </c>
      <c r="AC7" s="24">
        <v>106.97</v>
      </c>
      <c r="AD7" s="24">
        <v>111.25</v>
      </c>
      <c r="AE7" s="24">
        <v>108.87</v>
      </c>
      <c r="AF7" s="24">
        <v>109</v>
      </c>
      <c r="AG7" s="24">
        <v>107.09</v>
      </c>
      <c r="AH7" s="24">
        <v>107.96</v>
      </c>
      <c r="AI7" s="24">
        <v>107.02</v>
      </c>
      <c r="AJ7" s="24">
        <v>0</v>
      </c>
      <c r="AK7" s="24">
        <v>0</v>
      </c>
      <c r="AL7" s="24">
        <v>0</v>
      </c>
      <c r="AM7" s="24">
        <v>0</v>
      </c>
      <c r="AN7" s="24">
        <v>0</v>
      </c>
      <c r="AO7" s="24">
        <v>0</v>
      </c>
      <c r="AP7" s="24">
        <v>0.39</v>
      </c>
      <c r="AQ7" s="24">
        <v>0.28000000000000003</v>
      </c>
      <c r="AR7" s="24">
        <v>0.59</v>
      </c>
      <c r="AS7" s="24">
        <v>0.68</v>
      </c>
      <c r="AT7" s="24">
        <v>3.09</v>
      </c>
      <c r="AU7" s="24">
        <v>43.52</v>
      </c>
      <c r="AV7" s="24">
        <v>39.86</v>
      </c>
      <c r="AW7" s="24">
        <v>38.07</v>
      </c>
      <c r="AX7" s="24">
        <v>45.49</v>
      </c>
      <c r="AY7" s="24">
        <v>53.73</v>
      </c>
      <c r="AZ7" s="24">
        <v>75.02</v>
      </c>
      <c r="BA7" s="24">
        <v>73.55</v>
      </c>
      <c r="BB7" s="24">
        <v>71.19</v>
      </c>
      <c r="BC7" s="24">
        <v>77.72</v>
      </c>
      <c r="BD7" s="24">
        <v>86.61</v>
      </c>
      <c r="BE7" s="24">
        <v>71.39</v>
      </c>
      <c r="BF7" s="24">
        <v>743.44</v>
      </c>
      <c r="BG7" s="24">
        <v>670.24</v>
      </c>
      <c r="BH7" s="24">
        <v>608.38</v>
      </c>
      <c r="BI7" s="24">
        <v>542.1</v>
      </c>
      <c r="BJ7" s="24">
        <v>504.57</v>
      </c>
      <c r="BK7" s="24">
        <v>573.73</v>
      </c>
      <c r="BL7" s="24">
        <v>514.27</v>
      </c>
      <c r="BM7" s="24">
        <v>517.34</v>
      </c>
      <c r="BN7" s="24">
        <v>485.6</v>
      </c>
      <c r="BO7" s="24">
        <v>463.93</v>
      </c>
      <c r="BP7" s="24">
        <v>669.11</v>
      </c>
      <c r="BQ7" s="24">
        <v>90.92</v>
      </c>
      <c r="BR7" s="24">
        <v>94.92</v>
      </c>
      <c r="BS7" s="24">
        <v>95.35</v>
      </c>
      <c r="BT7" s="24">
        <v>96.79</v>
      </c>
      <c r="BU7" s="24">
        <v>97.58</v>
      </c>
      <c r="BV7" s="24">
        <v>100.74</v>
      </c>
      <c r="BW7" s="24">
        <v>100.34</v>
      </c>
      <c r="BX7" s="24">
        <v>99.89</v>
      </c>
      <c r="BY7" s="24">
        <v>99.95</v>
      </c>
      <c r="BZ7" s="24">
        <v>103.4</v>
      </c>
      <c r="CA7" s="24">
        <v>99.73</v>
      </c>
      <c r="CB7" s="24">
        <v>138.51</v>
      </c>
      <c r="CC7" s="24">
        <v>132.77000000000001</v>
      </c>
      <c r="CD7" s="24">
        <v>131.94</v>
      </c>
      <c r="CE7" s="24">
        <v>128.44999999999999</v>
      </c>
      <c r="CF7" s="24">
        <v>127.23</v>
      </c>
      <c r="CG7" s="24">
        <v>112.75</v>
      </c>
      <c r="CH7" s="24">
        <v>113.49</v>
      </c>
      <c r="CI7" s="24">
        <v>112.4</v>
      </c>
      <c r="CJ7" s="24">
        <v>110.21</v>
      </c>
      <c r="CK7" s="24">
        <v>110.26</v>
      </c>
      <c r="CL7" s="24">
        <v>134.97999999999999</v>
      </c>
      <c r="CM7" s="24" t="s">
        <v>102</v>
      </c>
      <c r="CN7" s="24" t="s">
        <v>102</v>
      </c>
      <c r="CO7" s="24" t="s">
        <v>102</v>
      </c>
      <c r="CP7" s="24" t="s">
        <v>102</v>
      </c>
      <c r="CQ7" s="24" t="s">
        <v>102</v>
      </c>
      <c r="CR7" s="24">
        <v>64.650000000000006</v>
      </c>
      <c r="CS7" s="24">
        <v>62.96</v>
      </c>
      <c r="CT7" s="24">
        <v>62.97</v>
      </c>
      <c r="CU7" s="24">
        <v>64.930000000000007</v>
      </c>
      <c r="CV7" s="24">
        <v>65.680000000000007</v>
      </c>
      <c r="CW7" s="24">
        <v>59.99</v>
      </c>
      <c r="CX7" s="24">
        <v>97.56</v>
      </c>
      <c r="CY7" s="24">
        <v>97.81</v>
      </c>
      <c r="CZ7" s="24">
        <v>97.91</v>
      </c>
      <c r="DA7" s="24">
        <v>98.05</v>
      </c>
      <c r="DB7" s="24">
        <v>98.11</v>
      </c>
      <c r="DC7" s="24">
        <v>97.4</v>
      </c>
      <c r="DD7" s="24">
        <v>96.96</v>
      </c>
      <c r="DE7" s="24">
        <v>96.97</v>
      </c>
      <c r="DF7" s="24">
        <v>97.7</v>
      </c>
      <c r="DG7" s="24">
        <v>97.59</v>
      </c>
      <c r="DH7" s="24">
        <v>95.72</v>
      </c>
      <c r="DI7" s="24">
        <v>7.31</v>
      </c>
      <c r="DJ7" s="24">
        <v>10.81</v>
      </c>
      <c r="DK7" s="24">
        <v>14.03</v>
      </c>
      <c r="DL7" s="24">
        <v>17.190000000000001</v>
      </c>
      <c r="DM7" s="24">
        <v>20.149999999999999</v>
      </c>
      <c r="DN7" s="24">
        <v>28.35</v>
      </c>
      <c r="DO7" s="24">
        <v>25.13</v>
      </c>
      <c r="DP7" s="24">
        <v>24.54</v>
      </c>
      <c r="DQ7" s="24">
        <v>23.38</v>
      </c>
      <c r="DR7" s="24">
        <v>24.59</v>
      </c>
      <c r="DS7" s="24">
        <v>38.17</v>
      </c>
      <c r="DT7" s="24">
        <v>0.69</v>
      </c>
      <c r="DU7" s="24">
        <v>1.08</v>
      </c>
      <c r="DV7" s="24">
        <v>2.71</v>
      </c>
      <c r="DW7" s="24">
        <v>2.9</v>
      </c>
      <c r="DX7" s="24">
        <v>4.5199999999999996</v>
      </c>
      <c r="DY7" s="24">
        <v>6.7</v>
      </c>
      <c r="DZ7" s="24">
        <v>6.4</v>
      </c>
      <c r="EA7" s="24">
        <v>7.66</v>
      </c>
      <c r="EB7" s="24">
        <v>8.1999999999999993</v>
      </c>
      <c r="EC7" s="24">
        <v>9.43</v>
      </c>
      <c r="ED7" s="24">
        <v>6.54</v>
      </c>
      <c r="EE7" s="24">
        <v>0.01</v>
      </c>
      <c r="EF7" s="24">
        <v>0</v>
      </c>
      <c r="EG7" s="24">
        <v>0</v>
      </c>
      <c r="EH7" s="24">
        <v>0.01</v>
      </c>
      <c r="EI7" s="24">
        <v>0.21</v>
      </c>
      <c r="EJ7" s="24">
        <v>0.16</v>
      </c>
      <c r="EK7" s="24">
        <v>0.16</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2023-01-26T06:01:22Z</cp:lastPrinted>
  <dcterms:created xsi:type="dcterms:W3CDTF">2023-01-12T23:32:31Z</dcterms:created>
  <dcterms:modified xsi:type="dcterms:W3CDTF">2023-02-28T00:11:36Z</dcterms:modified>
  <cp:category/>
</cp:coreProperties>
</file>