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4年度（R3決算）\20.経営比較分析表\07.アップロード\02.アップロードデータ（分析表）\"/>
    </mc:Choice>
  </mc:AlternateContent>
  <workbookProtection workbookAlgorithmName="SHA-512" workbookHashValue="lO1iXSLqzXrSFv7NMSIRBSL96/3jOTfuh0WfX9eafa1169iq7bCVTh2Adkqx8dKUkpVoNDZOr6lo0xzzpyWJEQ==" workbookSaltValue="sEw/80jD0mXwQ7FNZMyhQ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W10" i="4" s="1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L85" i="4"/>
  <c r="J85" i="4"/>
  <c r="H85" i="4"/>
  <c r="F85" i="4"/>
  <c r="BB10" i="4"/>
  <c r="AL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<sst xmlns="http://schemas.openxmlformats.org/spreadsheetml/2006/main" count="228" uniqueCount="114">
  <si>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</si>
  <si>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</si>
  <si>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</si>
  <si>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</si>
  <si>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</si>
  <si>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</si>
  <si>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</si>
  <si>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</si>
  <si>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</si>
  <si>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</si>
  <si>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</si>
  <si>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</si>
  <si>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</si>
  <si>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</si>
  <si>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</si>
  <si>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</si>
  <si>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</si>
  <si>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</si>
  <si>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</si>
  <si>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</si>
  <si>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</si>
  <si>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</si>
  <si>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</si>
  <si>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</si>
  <si>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</si>
  <si>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</si>
  <si>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</si>
  <si>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</si>
  <si>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</si>
  <si>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</si>
  <si>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</si>
  <si>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</si>
  <si>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</si>
  <si>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</si>
  <si>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</si>
  <si>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</si>
  <si>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</si>
  <si>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</si>
  <si>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</si>
  <si>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</si>
  <si>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</si>
  <si>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</si>
  <si>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</si>
  <si>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</si>
  <si>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</si>
  <si>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</si>
  <si>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</si>
  <si>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</si>
  <si>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</si>
  <si>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</si>
  <si>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</si>
  <si>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</si>
  <si>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</si>
  <si>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</si>
  <si>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</si>
  <si>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</si>
  <si>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</si>
  <si>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</si>
  <si>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</si>
  <si>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</si>
  <si>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</si>
  <si>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</si>
  <si>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</si>
  <si>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</si>
  <si>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</si>
  <si>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</si>
  <si>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</si>
  <si>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</si>
  <si>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</si>
  <si>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</si>
  <si>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</si>
  <si>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</si>
  <si>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</si>
  <si>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</si>
  <si>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</si>
  <si>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</si>
  <si>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</si>
  <si>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</si>
  <si>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</si>
  <si>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</si>
  <si>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</si>
  <si>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</si>
  <si>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</si>
  <si>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</si>
  <si>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</si>
  <si>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</si>
  <si>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</si>
  <si>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</si>
  <si>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</si>
  <si>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</si>
  <si>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</si>
  <si>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</si>
  <si>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</si>
  <si>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高槻市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</si>
  <si>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</si>
  <si>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</si>
  <si>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</si>
  <si>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</si>
  <si>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</si>
  <si>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</si>
  <si>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</si>
  <si>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</si>
  <si>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</si>
  <si>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</si>
  <si>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</si>
  <si>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</si>
  <si>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</si>
  <si>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</si>
  <si>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</si>
  <si>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</si>
  <si>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</si>
  <si>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　</t>
    </r>
    <r>
      <rPr>
        <sz val="11"/>
        <rFont val="ＭＳ ゴシック"/>
        <family val="3"/>
        <charset val="128"/>
      </rPr>
      <t>現在は健全な経営状況ですが、本市の管路・施設の老朽化は進んでおり、今後さらなる事業費の増加が見込まれます。
　令和３年３月に経営戦略の内容を含む計画として策定した「高槻市水道事業基本計画(令和3年度～令和12年度)」に基づき、効率的な経営を行い、財源を確保しつつ必要な投資を行います。
　特に、管路の老朽化への対策については、過去の漏水履歴や埋設環境調査データを活用した更新基準に基づき、必要となる費用を抑えながら計画的に更新していきます。
　また、新型コロナウイルス感染症や物価上昇等、社会情勢の変化が及ぼす影響を注視し、健全な事業運営を持続できるよう、さらなる経営基盤の強化に取り組みます。</t>
    </r>
    <rPh sb="15" eb="17">
      <t>ホンシ</t>
    </rPh>
    <rPh sb="18" eb="20">
      <t>カンロ</t>
    </rPh>
    <rPh sb="47" eb="49">
      <t>ミコ</t>
    </rPh>
    <rPh sb="61" eb="62">
      <t>ガツ</t>
    </rPh>
    <rPh sb="114" eb="117">
      <t>コウリツテキ</t>
    </rPh>
    <rPh sb="118" eb="120">
      <t>ケイエイ</t>
    </rPh>
    <rPh sb="121" eb="122">
      <t>オコナ</t>
    </rPh>
    <rPh sb="124" eb="126">
      <t>ザイゲン</t>
    </rPh>
    <rPh sb="127" eb="129">
      <t>カクホ</t>
    </rPh>
    <rPh sb="132" eb="134">
      <t>ヒツヨウ</t>
    </rPh>
    <rPh sb="135" eb="137">
      <t>トウシ</t>
    </rPh>
    <rPh sb="138" eb="139">
      <t>オコナ</t>
    </rPh>
    <rPh sb="145" eb="146">
      <t>トク</t>
    </rPh>
    <rPh sb="148" eb="150">
      <t>カンロ</t>
    </rPh>
    <rPh sb="151" eb="154">
      <t>ロウキュウカ</t>
    </rPh>
    <rPh sb="156" eb="158">
      <t>タイサク</t>
    </rPh>
    <rPh sb="164" eb="166">
      <t>カコ</t>
    </rPh>
    <rPh sb="167" eb="169">
      <t>ロウスイ</t>
    </rPh>
    <rPh sb="169" eb="171">
      <t>リレキ</t>
    </rPh>
    <rPh sb="172" eb="174">
      <t>マイセツ</t>
    </rPh>
    <rPh sb="174" eb="176">
      <t>カンキョウ</t>
    </rPh>
    <rPh sb="176" eb="178">
      <t>チョウサ</t>
    </rPh>
    <rPh sb="182" eb="184">
      <t>カツヨウ</t>
    </rPh>
    <rPh sb="186" eb="188">
      <t>コウシン</t>
    </rPh>
    <rPh sb="188" eb="190">
      <t>キジュン</t>
    </rPh>
    <rPh sb="191" eb="192">
      <t>モト</t>
    </rPh>
    <rPh sb="195" eb="197">
      <t>ヒツヨウ</t>
    </rPh>
    <rPh sb="200" eb="202">
      <t>ヒヨウ</t>
    </rPh>
    <rPh sb="203" eb="204">
      <t>オサ</t>
    </rPh>
    <rPh sb="208" eb="211">
      <t>ケイカクテキ</t>
    </rPh>
    <rPh sb="212" eb="214">
      <t>コウシン</t>
    </rPh>
    <rPh sb="226" eb="228">
      <t>シンガタ</t>
    </rPh>
    <rPh sb="235" eb="238">
      <t>カンセンショウ</t>
    </rPh>
    <rPh sb="239" eb="241">
      <t>ブッカ</t>
    </rPh>
    <rPh sb="241" eb="243">
      <t>ジョウショウ</t>
    </rPh>
    <rPh sb="243" eb="244">
      <t>ナド</t>
    </rPh>
    <rPh sb="245" eb="247">
      <t>シャカイ</t>
    </rPh>
    <rPh sb="247" eb="249">
      <t>ジョウセイ</t>
    </rPh>
    <rPh sb="250" eb="252">
      <t>ヘンカ</t>
    </rPh>
    <rPh sb="253" eb="254">
      <t>オヨ</t>
    </rPh>
    <rPh sb="256" eb="258">
      <t>エイキョウ</t>
    </rPh>
    <rPh sb="259" eb="261">
      <t>チュウシ</t>
    </rPh>
    <rPh sb="263" eb="265">
      <t>ケンゼン</t>
    </rPh>
    <rPh sb="266" eb="268">
      <t>ジギョウ</t>
    </rPh>
    <rPh sb="268" eb="270">
      <t>ウンエイ</t>
    </rPh>
    <rPh sb="271" eb="273">
      <t>ジゾク</t>
    </rPh>
    <rPh sb="283" eb="285">
      <t>ケイエイ</t>
    </rPh>
    <rPh sb="285" eb="287">
      <t>キバン</t>
    </rPh>
    <rPh sb="288" eb="290">
      <t>キョウカ</t>
    </rPh>
    <rPh sb="291" eb="292">
      <t>ト</t>
    </rPh>
    <rPh sb="293" eb="294">
      <t>ク</t>
    </rPh>
    <phoneticPr fontId="4"/>
  </si>
  <si>
    <t>　①経常収支比率は100％を上回っており、収支は健全な水準を維持しているものの、近年は水需要の低下等に伴い、新型コロナウイルス感染症の影響で特異な値となった令和２年度を除き、低下傾向にあります。
　③流動比率は100％を大きく上回っており、短期債務に対する支払能力を十分に有しています。類似団体平均値と比較して大きく上回っているのは、企業債の新規借入の抑制により、流動負債が少なくなっているためです。
　④企業債残高対給水収益比率は、平成15年度を最後に、現在に至るまで企業債新規借入を行わず抑制に努めた結果、類似団体平均値と比較して顕著に少なくなっています。
　⑤料金回収率は、100％を上回っており、給水に係る費用を給水収益で確保できておりますが、近年は水需要の低下等に伴い、低下傾向にあります。
　⑥給水原価は類似団体平均を下回る水準で推移しており、効果的な事業運営が行われているといえます。
　⑦施設利用率は、類似団体平均値よりも高い水準を維持しており、効率的に施設を活用できています。なお、平成30年度に増加しているのは、認可変更に伴い、適正な配水量に見直しを行ったためです。
　⑧有収率は、計画的な漏水調査等の継続により、類似団体平均値よりも高い水準を維持できています。</t>
    <rPh sb="40" eb="42">
      <t>キンネン</t>
    </rPh>
    <rPh sb="43" eb="44">
      <t>ミズ</t>
    </rPh>
    <rPh sb="44" eb="46">
      <t>ジュヨウ</t>
    </rPh>
    <rPh sb="47" eb="49">
      <t>テイカ</t>
    </rPh>
    <rPh sb="49" eb="50">
      <t>ナド</t>
    </rPh>
    <rPh sb="51" eb="52">
      <t>トモナ</t>
    </rPh>
    <rPh sb="54" eb="56">
      <t>シンガタ</t>
    </rPh>
    <rPh sb="63" eb="66">
      <t>カンセンショウ</t>
    </rPh>
    <rPh sb="67" eb="69">
      <t>エイキョウ</t>
    </rPh>
    <rPh sb="70" eb="72">
      <t>トクイ</t>
    </rPh>
    <rPh sb="73" eb="74">
      <t>アタイ</t>
    </rPh>
    <rPh sb="78" eb="80">
      <t>レイワ</t>
    </rPh>
    <rPh sb="81" eb="83">
      <t>ネンド</t>
    </rPh>
    <rPh sb="84" eb="85">
      <t>ノゾ</t>
    </rPh>
    <rPh sb="87" eb="89">
      <t>テイカ</t>
    </rPh>
    <rPh sb="89" eb="91">
      <t>ケイコウ</t>
    </rPh>
    <rPh sb="310" eb="312">
      <t>キュウスイ</t>
    </rPh>
    <rPh sb="312" eb="314">
      <t>シュウエキ</t>
    </rPh>
    <rPh sb="315" eb="317">
      <t>カクホ</t>
    </rPh>
    <rPh sb="326" eb="328">
      <t>キンネン</t>
    </rPh>
    <rPh sb="329" eb="330">
      <t>ミズ</t>
    </rPh>
    <rPh sb="330" eb="332">
      <t>ジュヨウ</t>
    </rPh>
    <rPh sb="333" eb="335">
      <t>テイカ</t>
    </rPh>
    <rPh sb="335" eb="336">
      <t>ナド</t>
    </rPh>
    <rPh sb="337" eb="338">
      <t>トモナ</t>
    </rPh>
    <rPh sb="340" eb="342">
      <t>テイカ</t>
    </rPh>
    <rPh sb="342" eb="344">
      <t>ケイコウ</t>
    </rPh>
    <rPh sb="353" eb="355">
      <t>キュウスイ</t>
    </rPh>
    <rPh sb="355" eb="357">
      <t>ゲンカ</t>
    </rPh>
    <rPh sb="358" eb="360">
      <t>ルイジ</t>
    </rPh>
    <rPh sb="360" eb="362">
      <t>ダンタイ</t>
    </rPh>
    <rPh sb="362" eb="364">
      <t>ヘイキン</t>
    </rPh>
    <rPh sb="365" eb="367">
      <t>シタマワ</t>
    </rPh>
    <rPh sb="368" eb="370">
      <t>スイジュン</t>
    </rPh>
    <rPh sb="371" eb="373">
      <t>スイイ</t>
    </rPh>
    <rPh sb="378" eb="380">
      <t>コウカ</t>
    </rPh>
    <rPh sb="380" eb="381">
      <t>テキ</t>
    </rPh>
    <rPh sb="382" eb="384">
      <t>ジギョウ</t>
    </rPh>
    <rPh sb="384" eb="386">
      <t>ウンエイ</t>
    </rPh>
    <rPh sb="387" eb="388">
      <t>オコナ</t>
    </rPh>
    <phoneticPr fontId="4"/>
  </si>
  <si>
    <r>
      <t>　①有形固定資産減価償却率は、類似団体平均値よりも高い水準が続いている状況です。
　②管路経年化率は、類似団体平均値の水準を下回っているものの、年々経年化は進んでいる状況です。
　③管路更新率は、アセットマネジメントにより、基幹管路等の大口径管路</t>
    </r>
    <r>
      <rPr>
        <sz val="11"/>
        <color theme="1"/>
        <rFont val="ＭＳ ゴシック"/>
        <family val="3"/>
        <charset val="128"/>
      </rPr>
      <t>を優先し、事業を実施しているため、更新延長が伸びていません。</t>
    </r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ルイジ</t>
    </rPh>
    <rPh sb="17" eb="19">
      <t>ダンタイ</t>
    </rPh>
    <rPh sb="19" eb="22">
      <t>ヘイキンチ</t>
    </rPh>
    <rPh sb="25" eb="26">
      <t>タカ</t>
    </rPh>
    <rPh sb="27" eb="29">
      <t>スイジュン</t>
    </rPh>
    <rPh sb="30" eb="31">
      <t>ツヅ</t>
    </rPh>
    <rPh sb="35" eb="37">
      <t>ジョウキョウ</t>
    </rPh>
    <rPh sb="43" eb="45">
      <t>カンロ</t>
    </rPh>
    <rPh sb="45" eb="48">
      <t>ケイネンカ</t>
    </rPh>
    <rPh sb="48" eb="49">
      <t>リツ</t>
    </rPh>
    <rPh sb="51" eb="53">
      <t>ルイジ</t>
    </rPh>
    <rPh sb="53" eb="55">
      <t>ダンタイ</t>
    </rPh>
    <rPh sb="55" eb="58">
      <t>ヘイキンチ</t>
    </rPh>
    <rPh sb="59" eb="61">
      <t>スイジュン</t>
    </rPh>
    <rPh sb="62" eb="64">
      <t>シタマワ</t>
    </rPh>
    <rPh sb="72" eb="74">
      <t>ネンネン</t>
    </rPh>
    <rPh sb="74" eb="77">
      <t>ケイネンカ</t>
    </rPh>
    <rPh sb="78" eb="79">
      <t>スス</t>
    </rPh>
    <rPh sb="83" eb="85">
      <t>ジョウキョウ</t>
    </rPh>
    <rPh sb="91" eb="93">
      <t>カンロ</t>
    </rPh>
    <rPh sb="93" eb="95">
      <t>コウシン</t>
    </rPh>
    <rPh sb="95" eb="96">
      <t>リツ</t>
    </rPh>
    <rPh sb="112" eb="114">
      <t>キカン</t>
    </rPh>
    <rPh sb="114" eb="116">
      <t>カンロ</t>
    </rPh>
    <rPh sb="116" eb="117">
      <t>ナド</t>
    </rPh>
    <rPh sb="140" eb="142">
      <t>コウシン</t>
    </rPh>
    <rPh sb="142" eb="144">
      <t>エンチョウ</t>
    </rPh>
    <rPh sb="145" eb="146">
      <t>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</si>
</sst>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0.88</c:v>
                </c:pt>
                <c:pt idx="2">
                  <c:v>0.92</c:v>
                </c:pt>
                <c:pt idx="3">
                  <c:v>0.81</c:v>
                </c:pt>
                <c:pt idx="4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7-4F79-A9C3-67B5A0351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603256"/>
        <c:axId val="22360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0.75</c:v>
                </c:pt>
                <c:pt idx="2">
                  <c:v>0.73</c:v>
                </c:pt>
                <c:pt idx="3">
                  <c:v>0.79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7-4F79-A9C3-67B5A0351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03256"/>
        <c:axId val="223607568"/>
      </c:lineChart>
      <c:dateAx>
        <c:axId val="223603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607568"/>
        <c:crosses val="autoZero"/>
        <c:auto val="1"/>
        <c:lblOffset val="100"/>
        <c:baseTimeUnit val="years"/>
      </c:dateAx>
      <c:valAx>
        <c:axId val="22360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3603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78.66</c:v>
                </c:pt>
                <c:pt idx="1">
                  <c:v>89.51</c:v>
                </c:pt>
                <c:pt idx="2">
                  <c:v>89.37</c:v>
                </c:pt>
                <c:pt idx="3">
                  <c:v>90.84</c:v>
                </c:pt>
                <c:pt idx="4">
                  <c:v>89.26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B-459C-86FB-3D9A9A83B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181016"/>
        <c:axId val="47118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63.54</c:v>
                </c:pt>
                <c:pt idx="1">
                  <c:v>63.53</c:v>
                </c:pt>
                <c:pt idx="2">
                  <c:v>63.16</c:v>
                </c:pt>
                <c:pt idx="3">
                  <c:v>64.41</c:v>
                </c:pt>
                <c:pt idx="4">
                  <c:v>64.11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B-459C-86FB-3D9A9A83B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81016"/>
        <c:axId val="471183760"/>
      </c:lineChart>
      <c:dateAx>
        <c:axId val="471181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183760"/>
        <c:crosses val="autoZero"/>
        <c:auto val="1"/>
        <c:lblOffset val="100"/>
        <c:baseTimeUnit val="years"/>
      </c:dateAx>
      <c:valAx>
        <c:axId val="47118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181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96.81</c:v>
                </c:pt>
                <c:pt idx="1">
                  <c:v>95.64</c:v>
                </c:pt>
                <c:pt idx="2">
                  <c:v>94.68</c:v>
                </c:pt>
                <c:pt idx="3">
                  <c:v>95.2</c:v>
                </c:pt>
                <c:pt idx="4">
                  <c:v>95.76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2-49A4-A03C-FC5018E24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179448"/>
        <c:axId val="47117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91.58</c:v>
                </c:pt>
                <c:pt idx="2">
                  <c:v>91.48</c:v>
                </c:pt>
                <c:pt idx="3">
                  <c:v>91.64</c:v>
                </c:pt>
                <c:pt idx="4">
                  <c:v>92.09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2-49A4-A03C-FC5018E24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79448"/>
        <c:axId val="471179840"/>
      </c:lineChart>
      <c:dateAx>
        <c:axId val="471179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179840"/>
        <c:crosses val="autoZero"/>
        <c:auto val="1"/>
        <c:lblOffset val="100"/>
        <c:baseTimeUnit val="years"/>
      </c:dateAx>
      <c:valAx>
        <c:axId val="47117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179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124.53</c:v>
                </c:pt>
                <c:pt idx="1">
                  <c:v>121.14</c:v>
                </c:pt>
                <c:pt idx="2">
                  <c:v>120.59</c:v>
                </c:pt>
                <c:pt idx="3">
                  <c:v>123.05</c:v>
                </c:pt>
                <c:pt idx="4">
                  <c:v>117.74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5-43E3-A4CD-BA5685FA1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605608"/>
        <c:axId val="223604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116.77</c:v>
                </c:pt>
                <c:pt idx="1">
                  <c:v>115.41</c:v>
                </c:pt>
                <c:pt idx="2">
                  <c:v>113.57</c:v>
                </c:pt>
                <c:pt idx="3">
                  <c:v>112.59</c:v>
                </c:pt>
                <c:pt idx="4">
                  <c:v>113.87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5-43E3-A4CD-BA5685FA1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05608"/>
        <c:axId val="223604824"/>
      </c:lineChart>
      <c:dateAx>
        <c:axId val="223605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604824"/>
        <c:crosses val="autoZero"/>
        <c:auto val="1"/>
        <c:lblOffset val="100"/>
        <c:baseTimeUnit val="years"/>
      </c:dateAx>
      <c:valAx>
        <c:axId val="223604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3605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51.62</c:v>
                </c:pt>
                <c:pt idx="1">
                  <c:v>52.49</c:v>
                </c:pt>
                <c:pt idx="2">
                  <c:v>52.79</c:v>
                </c:pt>
                <c:pt idx="3">
                  <c:v>53.6</c:v>
                </c:pt>
                <c:pt idx="4">
                  <c:v>54.56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D-4EC0-8527-88C4D211E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609528"/>
        <c:axId val="22360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49.66</c:v>
                </c:pt>
                <c:pt idx="1">
                  <c:v>50.41</c:v>
                </c:pt>
                <c:pt idx="2">
                  <c:v>51.13</c:v>
                </c:pt>
                <c:pt idx="3">
                  <c:v>51.62</c:v>
                </c:pt>
                <c:pt idx="4">
                  <c:v>52.16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D-4EC0-8527-88C4D211E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09528"/>
        <c:axId val="223609920"/>
      </c:lineChart>
      <c:dateAx>
        <c:axId val="223609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609920"/>
        <c:crosses val="autoZero"/>
        <c:auto val="1"/>
        <c:lblOffset val="100"/>
        <c:baseTimeUnit val="years"/>
      </c:dateAx>
      <c:valAx>
        <c:axId val="22360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360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14.24</c:v>
                </c:pt>
                <c:pt idx="1">
                  <c:v>14.61</c:v>
                </c:pt>
                <c:pt idx="2">
                  <c:v>15.32</c:v>
                </c:pt>
                <c:pt idx="3">
                  <c:v>16.149999999999999</c:v>
                </c:pt>
                <c:pt idx="4">
                  <c:v>17.64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B-4F9E-A5C2-F28361C3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047864"/>
        <c:axId val="47104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18.940000000000001</c:v>
                </c:pt>
                <c:pt idx="1">
                  <c:v>20.36</c:v>
                </c:pt>
                <c:pt idx="2">
                  <c:v>22.41</c:v>
                </c:pt>
                <c:pt idx="3">
                  <c:v>23.68</c:v>
                </c:pt>
                <c:pt idx="4">
                  <c:v>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B-4F9E-A5C2-F28361C3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47864"/>
        <c:axId val="471042768"/>
      </c:lineChart>
      <c:dateAx>
        <c:axId val="471047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042768"/>
        <c:crosses val="autoZero"/>
        <c:auto val="1"/>
        <c:lblOffset val="100"/>
        <c:baseTimeUnit val="years"/>
      </c:dateAx>
      <c:valAx>
        <c:axId val="47104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047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C-476F-9143-48E2D7D77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048256"/>
        <c:axId val="47104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C-476F-9143-48E2D7D77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48256"/>
        <c:axId val="471045120"/>
      </c:lineChart>
      <c:dateAx>
        <c:axId val="471048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045120"/>
        <c:crosses val="autoZero"/>
        <c:auto val="1"/>
        <c:lblOffset val="100"/>
        <c:baseTimeUnit val="years"/>
      </c:dateAx>
      <c:valAx>
        <c:axId val="471045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04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699.43</c:v>
                </c:pt>
                <c:pt idx="1">
                  <c:v>594.30999999999995</c:v>
                </c:pt>
                <c:pt idx="2">
                  <c:v>424.96</c:v>
                </c:pt>
                <c:pt idx="3">
                  <c:v>490.65</c:v>
                </c:pt>
                <c:pt idx="4">
                  <c:v>614.27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6A8-8F5C-0C7AD8CA8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047472"/>
        <c:axId val="47104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254.05</c:v>
                </c:pt>
                <c:pt idx="1">
                  <c:v>258.22000000000003</c:v>
                </c:pt>
                <c:pt idx="2">
                  <c:v>250.03</c:v>
                </c:pt>
                <c:pt idx="3">
                  <c:v>239.45</c:v>
                </c:pt>
                <c:pt idx="4">
                  <c:v>246.01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B-46A8-8F5C-0C7AD8CA8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47472"/>
        <c:axId val="471043944"/>
      </c:lineChart>
      <c:dateAx>
        <c:axId val="471047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043944"/>
        <c:crosses val="autoZero"/>
        <c:auto val="1"/>
        <c:lblOffset val="100"/>
        <c:baseTimeUnit val="years"/>
      </c:dateAx>
      <c:valAx>
        <c:axId val="471043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04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23.94</c:v>
                </c:pt>
                <c:pt idx="1">
                  <c:v>20.57</c:v>
                </c:pt>
                <c:pt idx="2">
                  <c:v>16.920000000000002</c:v>
                </c:pt>
                <c:pt idx="3">
                  <c:v>13.72</c:v>
                </c:pt>
                <c:pt idx="4">
                  <c:v>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89-A3C3-DBE8DF44D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048648"/>
        <c:axId val="471049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258.63</c:v>
                </c:pt>
                <c:pt idx="1">
                  <c:v>255.12</c:v>
                </c:pt>
                <c:pt idx="2">
                  <c:v>254.19</c:v>
                </c:pt>
                <c:pt idx="3">
                  <c:v>259.56</c:v>
                </c:pt>
                <c:pt idx="4">
                  <c:v>248.92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3-4989-A3C3-DBE8DF44D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48648"/>
        <c:axId val="471049432"/>
      </c:lineChart>
      <c:dateAx>
        <c:axId val="471048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049432"/>
        <c:crosses val="autoZero"/>
        <c:auto val="1"/>
        <c:lblOffset val="100"/>
        <c:baseTimeUnit val="years"/>
      </c:dateAx>
      <c:valAx>
        <c:axId val="471049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048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115.37</c:v>
                </c:pt>
                <c:pt idx="1">
                  <c:v>114.34</c:v>
                </c:pt>
                <c:pt idx="2">
                  <c:v>112.8</c:v>
                </c:pt>
                <c:pt idx="3">
                  <c:v>110.05</c:v>
                </c:pt>
                <c:pt idx="4">
                  <c:v>108.8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E-48DA-B38A-5872F724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180232"/>
        <c:axId val="47118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110.3</c:v>
                </c:pt>
                <c:pt idx="1">
                  <c:v>109.12</c:v>
                </c:pt>
                <c:pt idx="2">
                  <c:v>107.42</c:v>
                </c:pt>
                <c:pt idx="3">
                  <c:v>105.07</c:v>
                </c:pt>
                <c:pt idx="4">
                  <c:v>107.54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E-48DA-B38A-5872F724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80232"/>
        <c:axId val="471182976"/>
      </c:lineChart>
      <c:dateAx>
        <c:axId val="471180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182976"/>
        <c:crosses val="autoZero"/>
        <c:auto val="1"/>
        <c:lblOffset val="100"/>
        <c:baseTimeUnit val="years"/>
      </c:dateAx>
      <c:valAx>
        <c:axId val="47118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180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131.04</c:v>
                </c:pt>
                <c:pt idx="1">
                  <c:v>130.28</c:v>
                </c:pt>
                <c:pt idx="2">
                  <c:v>131.36000000000001</c:v>
                </c:pt>
                <c:pt idx="3">
                  <c:v>126.78</c:v>
                </c:pt>
                <c:pt idx="4">
                  <c:v>131.47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3D3-83C2-35EE9F452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185328"/>
        <c:axId val="471181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151.85</c:v>
                </c:pt>
                <c:pt idx="1">
                  <c:v>153.88</c:v>
                </c:pt>
                <c:pt idx="2">
                  <c:v>157.19</c:v>
                </c:pt>
                <c:pt idx="3">
                  <c:v>153.71</c:v>
                </c:pt>
                <c:pt idx="4">
                  <c:v>155.9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3-43D3-83C2-35EE9F452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85328"/>
        <c:axId val="471181800"/>
      </c:lineChart>
      <c:dateAx>
        <c:axId val="471185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181800"/>
        <c:crosses val="autoZero"/>
        <c:auto val="1"/>
        <c:lblOffset val="100"/>
        <c:baseTimeUnit val="years"/>
      </c:dateAx>
      <c:valAx>
        <c:axId val="471181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18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大阪府　高槻市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A1</v>
      </c>
      <c r="X8" s="44"/>
      <c r="Y8" s="44"/>
      <c r="Z8" s="44"/>
      <c r="AA8" s="44"/>
      <c r="AB8" s="44"/>
      <c r="AC8" s="44"/>
      <c r="AD8" s="44" t="str">
        <f>データ!$M$6</f>
        <v>自治体職員</v>
      </c>
      <c r="AE8" s="44"/>
      <c r="AF8" s="44"/>
      <c r="AG8" s="44"/>
      <c r="AH8" s="44"/>
      <c r="AI8" s="44"/>
      <c r="AJ8" s="44"/>
      <c r="AK8" s="2"/>
      <c r="AL8" s="45">
        <f>データ!$R$6</f>
        <v>349941</v>
      </c>
      <c r="AM8" s="45"/>
      <c r="AN8" s="45"/>
      <c r="AO8" s="45"/>
      <c r="AP8" s="45"/>
      <c r="AQ8" s="45"/>
      <c r="AR8" s="45"/>
      <c r="AS8" s="45"/>
      <c r="AT8" s="46">
        <f>データ!$S$6</f>
        <v>105.29</v>
      </c>
      <c r="AU8" s="47"/>
      <c r="AV8" s="47"/>
      <c r="AW8" s="47"/>
      <c r="AX8" s="47"/>
      <c r="AY8" s="47"/>
      <c r="AZ8" s="47"/>
      <c r="BA8" s="47"/>
      <c r="BB8" s="48">
        <f>データ!$T$6</f>
        <v>3323.59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95.77</v>
      </c>
      <c r="J10" s="47"/>
      <c r="K10" s="47"/>
      <c r="L10" s="47"/>
      <c r="M10" s="47"/>
      <c r="N10" s="47"/>
      <c r="O10" s="81"/>
      <c r="P10" s="48">
        <f>データ!$P$6</f>
        <v>100</v>
      </c>
      <c r="Q10" s="48"/>
      <c r="R10" s="48"/>
      <c r="S10" s="48"/>
      <c r="T10" s="48"/>
      <c r="U10" s="48"/>
      <c r="V10" s="48"/>
      <c r="W10" s="45">
        <f>データ!$Q$6</f>
        <v>2420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349053</v>
      </c>
      <c r="AM10" s="45"/>
      <c r="AN10" s="45"/>
      <c r="AO10" s="45"/>
      <c r="AP10" s="45"/>
      <c r="AQ10" s="45"/>
      <c r="AR10" s="45"/>
      <c r="AS10" s="45"/>
      <c r="AT10" s="46">
        <f>データ!$V$6</f>
        <v>55.85</v>
      </c>
      <c r="AU10" s="47"/>
      <c r="AV10" s="47"/>
      <c r="AW10" s="47"/>
      <c r="AX10" s="47"/>
      <c r="AY10" s="47"/>
      <c r="AZ10" s="47"/>
      <c r="BA10" s="47"/>
      <c r="BB10" s="48">
        <f>データ!$W$6</f>
        <v>6249.83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112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113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111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bXCEO61CzRdN5UVsYQRTPR0YkapSn5+vSnEEUGRNCJ2/ZZz7TgckatUloJVm16S8eslfPIsRSdn3cfjU5rZu4w==" saltValue="ifoIpZBRReL9TPEXcTYaa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272078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大阪府　高槻市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A1</v>
      </c>
      <c r="M6" s="20" t="str">
        <f t="shared" si="3"/>
        <v>自治体職員</v>
      </c>
      <c r="N6" s="21" t="str">
        <f t="shared" si="3"/>
        <v>-</v>
      </c>
      <c r="O6" s="21">
        <f t="shared" si="3"/>
        <v>95.77</v>
      </c>
      <c r="P6" s="21">
        <f t="shared" si="3"/>
        <v>100</v>
      </c>
      <c r="Q6" s="21">
        <f t="shared" si="3"/>
        <v>2420</v>
      </c>
      <c r="R6" s="21">
        <f t="shared" si="3"/>
        <v>349941</v>
      </c>
      <c r="S6" s="21">
        <f t="shared" si="3"/>
        <v>105.29</v>
      </c>
      <c r="T6" s="21">
        <f t="shared" si="3"/>
        <v>3323.59</v>
      </c>
      <c r="U6" s="21">
        <f t="shared" si="3"/>
        <v>349053</v>
      </c>
      <c r="V6" s="21">
        <f t="shared" si="3"/>
        <v>55.85</v>
      </c>
      <c r="W6" s="21">
        <f t="shared" si="3"/>
        <v>6249.83</v>
      </c>
      <c r="X6" s="22">
        <f>IF(X7="",NA(),X7)</f>
        <v>124.53</v>
      </c>
      <c r="Y6" s="22">
        <f t="shared" ref="Y6:AG6" si="4">IF(Y7="",NA(),Y7)</f>
        <v>121.14</v>
      </c>
      <c r="Z6" s="22">
        <f t="shared" si="4"/>
        <v>120.59</v>
      </c>
      <c r="AA6" s="22">
        <f t="shared" si="4"/>
        <v>123.05</v>
      </c>
      <c r="AB6" s="22">
        <f t="shared" si="4"/>
        <v>117.74</v>
      </c>
      <c r="AC6" s="22">
        <f t="shared" si="4"/>
        <v>116.77</v>
      </c>
      <c r="AD6" s="22">
        <f t="shared" si="4"/>
        <v>115.41</v>
      </c>
      <c r="AE6" s="22">
        <f t="shared" si="4"/>
        <v>113.57</v>
      </c>
      <c r="AF6" s="22">
        <f t="shared" si="4"/>
        <v>112.59</v>
      </c>
      <c r="AG6" s="22">
        <f t="shared" si="4"/>
        <v>113.87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【1.30】</v>
      </c>
      <c r="AT6" s="22">
        <f>IF(AT7="",NA(),AT7)</f>
        <v>699.43</v>
      </c>
      <c r="AU6" s="22">
        <f t="shared" ref="AU6:BC6" si="6">IF(AU7="",NA(),AU7)</f>
        <v>594.30999999999995</v>
      </c>
      <c r="AV6" s="22">
        <f t="shared" si="6"/>
        <v>424.96</v>
      </c>
      <c r="AW6" s="22">
        <f t="shared" si="6"/>
        <v>490.65</v>
      </c>
      <c r="AX6" s="22">
        <f t="shared" si="6"/>
        <v>614.27</v>
      </c>
      <c r="AY6" s="22">
        <f t="shared" si="6"/>
        <v>254.05</v>
      </c>
      <c r="AZ6" s="22">
        <f t="shared" si="6"/>
        <v>258.22000000000003</v>
      </c>
      <c r="BA6" s="22">
        <f t="shared" si="6"/>
        <v>250.03</v>
      </c>
      <c r="BB6" s="22">
        <f t="shared" si="6"/>
        <v>239.45</v>
      </c>
      <c r="BC6" s="22">
        <f t="shared" si="6"/>
        <v>246.01</v>
      </c>
      <c r="BD6" s="21" t="str">
        <f>IF(BD7="","",IF(BD7="-","【-】","【"&amp;SUBSTITUTE(TEXT(BD7,"#,##0.00"),"-","△")&amp;"】"))</f>
        <v>【261.51】</v>
      </c>
      <c r="BE6" s="22">
        <f>IF(BE7="",NA(),BE7)</f>
        <v>23.94</v>
      </c>
      <c r="BF6" s="22">
        <f t="shared" ref="BF6:BN6" si="7">IF(BF7="",NA(),BF7)</f>
        <v>20.57</v>
      </c>
      <c r="BG6" s="22">
        <f t="shared" si="7"/>
        <v>16.920000000000002</v>
      </c>
      <c r="BH6" s="22">
        <f t="shared" si="7"/>
        <v>13.72</v>
      </c>
      <c r="BI6" s="22">
        <f t="shared" si="7"/>
        <v>9.83</v>
      </c>
      <c r="BJ6" s="22">
        <f t="shared" si="7"/>
        <v>258.63</v>
      </c>
      <c r="BK6" s="22">
        <f t="shared" si="7"/>
        <v>255.12</v>
      </c>
      <c r="BL6" s="22">
        <f t="shared" si="7"/>
        <v>254.19</v>
      </c>
      <c r="BM6" s="22">
        <f t="shared" si="7"/>
        <v>259.56</v>
      </c>
      <c r="BN6" s="22">
        <f t="shared" si="7"/>
        <v>248.92</v>
      </c>
      <c r="BO6" s="21" t="str">
        <f>IF(BO7="","",IF(BO7="-","【-】","【"&amp;SUBSTITUTE(TEXT(BO7,"#,##0.00"),"-","△")&amp;"】"))</f>
        <v>【265.16】</v>
      </c>
      <c r="BP6" s="22">
        <f>IF(BP7="",NA(),BP7)</f>
        <v>115.37</v>
      </c>
      <c r="BQ6" s="22">
        <f t="shared" ref="BQ6:BY6" si="8">IF(BQ7="",NA(),BQ7)</f>
        <v>114.34</v>
      </c>
      <c r="BR6" s="22">
        <f t="shared" si="8"/>
        <v>112.8</v>
      </c>
      <c r="BS6" s="22">
        <f t="shared" si="8"/>
        <v>110.05</v>
      </c>
      <c r="BT6" s="22">
        <f t="shared" si="8"/>
        <v>108.8</v>
      </c>
      <c r="BU6" s="22">
        <f t="shared" si="8"/>
        <v>110.3</v>
      </c>
      <c r="BV6" s="22">
        <f t="shared" si="8"/>
        <v>109.12</v>
      </c>
      <c r="BW6" s="22">
        <f t="shared" si="8"/>
        <v>107.42</v>
      </c>
      <c r="BX6" s="22">
        <f t="shared" si="8"/>
        <v>105.07</v>
      </c>
      <c r="BY6" s="22">
        <f t="shared" si="8"/>
        <v>107.54</v>
      </c>
      <c r="BZ6" s="21" t="str">
        <f>IF(BZ7="","",IF(BZ7="-","【-】","【"&amp;SUBSTITUTE(TEXT(BZ7,"#,##0.00"),"-","△")&amp;"】"))</f>
        <v>【102.35】</v>
      </c>
      <c r="CA6" s="22">
        <f>IF(CA7="",NA(),CA7)</f>
        <v>131.04</v>
      </c>
      <c r="CB6" s="22">
        <f t="shared" ref="CB6:CJ6" si="9">IF(CB7="",NA(),CB7)</f>
        <v>130.28</v>
      </c>
      <c r="CC6" s="22">
        <f t="shared" si="9"/>
        <v>131.36000000000001</v>
      </c>
      <c r="CD6" s="22">
        <f t="shared" si="9"/>
        <v>126.78</v>
      </c>
      <c r="CE6" s="22">
        <f t="shared" si="9"/>
        <v>131.47</v>
      </c>
      <c r="CF6" s="22">
        <f t="shared" si="9"/>
        <v>151.85</v>
      </c>
      <c r="CG6" s="22">
        <f t="shared" si="9"/>
        <v>153.88</v>
      </c>
      <c r="CH6" s="22">
        <f t="shared" si="9"/>
        <v>157.19</v>
      </c>
      <c r="CI6" s="22">
        <f t="shared" si="9"/>
        <v>153.71</v>
      </c>
      <c r="CJ6" s="22">
        <f t="shared" si="9"/>
        <v>155.9</v>
      </c>
      <c r="CK6" s="21" t="str">
        <f>IF(CK7="","",IF(CK7="-","【-】","【"&amp;SUBSTITUTE(TEXT(CK7,"#,##0.00"),"-","△")&amp;"】"))</f>
        <v>【167.74】</v>
      </c>
      <c r="CL6" s="22">
        <f>IF(CL7="",NA(),CL7)</f>
        <v>78.66</v>
      </c>
      <c r="CM6" s="22">
        <f t="shared" ref="CM6:CU6" si="10">IF(CM7="",NA(),CM7)</f>
        <v>89.51</v>
      </c>
      <c r="CN6" s="22">
        <f t="shared" si="10"/>
        <v>89.37</v>
      </c>
      <c r="CO6" s="22">
        <f t="shared" si="10"/>
        <v>90.84</v>
      </c>
      <c r="CP6" s="22">
        <f t="shared" si="10"/>
        <v>89.26</v>
      </c>
      <c r="CQ6" s="22">
        <f t="shared" si="10"/>
        <v>63.54</v>
      </c>
      <c r="CR6" s="22">
        <f t="shared" si="10"/>
        <v>63.53</v>
      </c>
      <c r="CS6" s="22">
        <f t="shared" si="10"/>
        <v>63.16</v>
      </c>
      <c r="CT6" s="22">
        <f t="shared" si="10"/>
        <v>64.41</v>
      </c>
      <c r="CU6" s="22">
        <f t="shared" si="10"/>
        <v>64.11</v>
      </c>
      <c r="CV6" s="21" t="str">
        <f>IF(CV7="","",IF(CV7="-","【-】","【"&amp;SUBSTITUTE(TEXT(CV7,"#,##0.00"),"-","△")&amp;"】"))</f>
        <v>【60.29】</v>
      </c>
      <c r="CW6" s="22">
        <f>IF(CW7="",NA(),CW7)</f>
        <v>96.81</v>
      </c>
      <c r="CX6" s="22">
        <f t="shared" ref="CX6:DF6" si="11">IF(CX7="",NA(),CX7)</f>
        <v>95.64</v>
      </c>
      <c r="CY6" s="22">
        <f t="shared" si="11"/>
        <v>94.68</v>
      </c>
      <c r="CZ6" s="22">
        <f t="shared" si="11"/>
        <v>95.2</v>
      </c>
      <c r="DA6" s="22">
        <f t="shared" si="11"/>
        <v>95.76</v>
      </c>
      <c r="DB6" s="22">
        <f t="shared" si="11"/>
        <v>91.48</v>
      </c>
      <c r="DC6" s="22">
        <f t="shared" si="11"/>
        <v>91.58</v>
      </c>
      <c r="DD6" s="22">
        <f t="shared" si="11"/>
        <v>91.48</v>
      </c>
      <c r="DE6" s="22">
        <f t="shared" si="11"/>
        <v>91.64</v>
      </c>
      <c r="DF6" s="22">
        <f t="shared" si="11"/>
        <v>92.09</v>
      </c>
      <c r="DG6" s="21" t="str">
        <f>IF(DG7="","",IF(DG7="-","【-】","【"&amp;SUBSTITUTE(TEXT(DG7,"#,##0.00"),"-","△")&amp;"】"))</f>
        <v>【90.12】</v>
      </c>
      <c r="DH6" s="22">
        <f>IF(DH7="",NA(),DH7)</f>
        <v>51.62</v>
      </c>
      <c r="DI6" s="22">
        <f t="shared" ref="DI6:DQ6" si="12">IF(DI7="",NA(),DI7)</f>
        <v>52.49</v>
      </c>
      <c r="DJ6" s="22">
        <f t="shared" si="12"/>
        <v>52.79</v>
      </c>
      <c r="DK6" s="22">
        <f t="shared" si="12"/>
        <v>53.6</v>
      </c>
      <c r="DL6" s="22">
        <f t="shared" si="12"/>
        <v>54.56</v>
      </c>
      <c r="DM6" s="22">
        <f t="shared" si="12"/>
        <v>49.66</v>
      </c>
      <c r="DN6" s="22">
        <f t="shared" si="12"/>
        <v>50.41</v>
      </c>
      <c r="DO6" s="22">
        <f t="shared" si="12"/>
        <v>51.13</v>
      </c>
      <c r="DP6" s="22">
        <f t="shared" si="12"/>
        <v>51.62</v>
      </c>
      <c r="DQ6" s="22">
        <f t="shared" si="12"/>
        <v>52.16</v>
      </c>
      <c r="DR6" s="21" t="str">
        <f>IF(DR7="","",IF(DR7="-","【-】","【"&amp;SUBSTITUTE(TEXT(DR7,"#,##0.00"),"-","△")&amp;"】"))</f>
        <v>【50.88】</v>
      </c>
      <c r="DS6" s="22">
        <f>IF(DS7="",NA(),DS7)</f>
        <v>14.24</v>
      </c>
      <c r="DT6" s="22">
        <f t="shared" ref="DT6:EB6" si="13">IF(DT7="",NA(),DT7)</f>
        <v>14.61</v>
      </c>
      <c r="DU6" s="22">
        <f t="shared" si="13"/>
        <v>15.32</v>
      </c>
      <c r="DV6" s="22">
        <f t="shared" si="13"/>
        <v>16.149999999999999</v>
      </c>
      <c r="DW6" s="22">
        <f t="shared" si="13"/>
        <v>17.64</v>
      </c>
      <c r="DX6" s="22">
        <f t="shared" si="13"/>
        <v>18.940000000000001</v>
      </c>
      <c r="DY6" s="22">
        <f t="shared" si="13"/>
        <v>20.36</v>
      </c>
      <c r="DZ6" s="22">
        <f t="shared" si="13"/>
        <v>22.41</v>
      </c>
      <c r="EA6" s="22">
        <f t="shared" si="13"/>
        <v>23.68</v>
      </c>
      <c r="EB6" s="22">
        <f t="shared" si="13"/>
        <v>25.76</v>
      </c>
      <c r="EC6" s="21" t="str">
        <f>IF(EC7="","",IF(EC7="-","【-】","【"&amp;SUBSTITUTE(TEXT(EC7,"#,##0.00"),"-","△")&amp;"】"))</f>
        <v>【22.30】</v>
      </c>
      <c r="ED6" s="22">
        <f>IF(ED7="",NA(),ED7)</f>
        <v>0.68</v>
      </c>
      <c r="EE6" s="22">
        <f t="shared" ref="EE6:EM6" si="14">IF(EE7="",NA(),EE7)</f>
        <v>0.88</v>
      </c>
      <c r="EF6" s="22">
        <f t="shared" si="14"/>
        <v>0.92</v>
      </c>
      <c r="EG6" s="22">
        <f t="shared" si="14"/>
        <v>0.81</v>
      </c>
      <c r="EH6" s="22">
        <f t="shared" si="14"/>
        <v>0.68</v>
      </c>
      <c r="EI6" s="22">
        <f t="shared" si="14"/>
        <v>0.74</v>
      </c>
      <c r="EJ6" s="22">
        <f t="shared" si="14"/>
        <v>0.75</v>
      </c>
      <c r="EK6" s="22">
        <f t="shared" si="14"/>
        <v>0.73</v>
      </c>
      <c r="EL6" s="22">
        <f t="shared" si="14"/>
        <v>0.79</v>
      </c>
      <c r="EM6" s="22">
        <f t="shared" si="14"/>
        <v>0.75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272078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95.77</v>
      </c>
      <c r="P7" s="25">
        <v>100</v>
      </c>
      <c r="Q7" s="25">
        <v>2420</v>
      </c>
      <c r="R7" s="25">
        <v>349941</v>
      </c>
      <c r="S7" s="25">
        <v>105.29</v>
      </c>
      <c r="T7" s="25">
        <v>3323.59</v>
      </c>
      <c r="U7" s="25">
        <v>349053</v>
      </c>
      <c r="V7" s="25">
        <v>55.85</v>
      </c>
      <c r="W7" s="25">
        <v>6249.83</v>
      </c>
      <c r="X7" s="25">
        <v>124.53</v>
      </c>
      <c r="Y7" s="25">
        <v>121.14</v>
      </c>
      <c r="Z7" s="25">
        <v>120.59</v>
      </c>
      <c r="AA7" s="25">
        <v>123.05</v>
      </c>
      <c r="AB7" s="25">
        <v>117.74</v>
      </c>
      <c r="AC7" s="25">
        <v>116.77</v>
      </c>
      <c r="AD7" s="25">
        <v>115.41</v>
      </c>
      <c r="AE7" s="25">
        <v>113.57</v>
      </c>
      <c r="AF7" s="25">
        <v>112.59</v>
      </c>
      <c r="AG7" s="25">
        <v>113.87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1.3</v>
      </c>
      <c r="AT7" s="25">
        <v>699.43</v>
      </c>
      <c r="AU7" s="25">
        <v>594.30999999999995</v>
      </c>
      <c r="AV7" s="25">
        <v>424.96</v>
      </c>
      <c r="AW7" s="25">
        <v>490.65</v>
      </c>
      <c r="AX7" s="25">
        <v>614.27</v>
      </c>
      <c r="AY7" s="25">
        <v>254.05</v>
      </c>
      <c r="AZ7" s="25">
        <v>258.22000000000003</v>
      </c>
      <c r="BA7" s="25">
        <v>250.03</v>
      </c>
      <c r="BB7" s="25">
        <v>239.45</v>
      </c>
      <c r="BC7" s="25">
        <v>246.01</v>
      </c>
      <c r="BD7" s="25">
        <v>261.51</v>
      </c>
      <c r="BE7" s="25">
        <v>23.94</v>
      </c>
      <c r="BF7" s="25">
        <v>20.57</v>
      </c>
      <c r="BG7" s="25">
        <v>16.920000000000002</v>
      </c>
      <c r="BH7" s="25">
        <v>13.72</v>
      </c>
      <c r="BI7" s="25">
        <v>9.83</v>
      </c>
      <c r="BJ7" s="25">
        <v>258.63</v>
      </c>
      <c r="BK7" s="25">
        <v>255.12</v>
      </c>
      <c r="BL7" s="25">
        <v>254.19</v>
      </c>
      <c r="BM7" s="25">
        <v>259.56</v>
      </c>
      <c r="BN7" s="25">
        <v>248.92</v>
      </c>
      <c r="BO7" s="25">
        <v>265.16000000000003</v>
      </c>
      <c r="BP7" s="25">
        <v>115.37</v>
      </c>
      <c r="BQ7" s="25">
        <v>114.34</v>
      </c>
      <c r="BR7" s="25">
        <v>112.8</v>
      </c>
      <c r="BS7" s="25">
        <v>110.05</v>
      </c>
      <c r="BT7" s="25">
        <v>108.8</v>
      </c>
      <c r="BU7" s="25">
        <v>110.3</v>
      </c>
      <c r="BV7" s="25">
        <v>109.12</v>
      </c>
      <c r="BW7" s="25">
        <v>107.42</v>
      </c>
      <c r="BX7" s="25">
        <v>105.07</v>
      </c>
      <c r="BY7" s="25">
        <v>107.54</v>
      </c>
      <c r="BZ7" s="25">
        <v>102.35</v>
      </c>
      <c r="CA7" s="25">
        <v>131.04</v>
      </c>
      <c r="CB7" s="25">
        <v>130.28</v>
      </c>
      <c r="CC7" s="25">
        <v>131.36000000000001</v>
      </c>
      <c r="CD7" s="25">
        <v>126.78</v>
      </c>
      <c r="CE7" s="25">
        <v>131.47</v>
      </c>
      <c r="CF7" s="25">
        <v>151.85</v>
      </c>
      <c r="CG7" s="25">
        <v>153.88</v>
      </c>
      <c r="CH7" s="25">
        <v>157.19</v>
      </c>
      <c r="CI7" s="25">
        <v>153.71</v>
      </c>
      <c r="CJ7" s="25">
        <v>155.9</v>
      </c>
      <c r="CK7" s="25">
        <v>167.74</v>
      </c>
      <c r="CL7" s="25">
        <v>78.66</v>
      </c>
      <c r="CM7" s="25">
        <v>89.51</v>
      </c>
      <c r="CN7" s="25">
        <v>89.37</v>
      </c>
      <c r="CO7" s="25">
        <v>90.84</v>
      </c>
      <c r="CP7" s="25">
        <v>89.26</v>
      </c>
      <c r="CQ7" s="25">
        <v>63.54</v>
      </c>
      <c r="CR7" s="25">
        <v>63.53</v>
      </c>
      <c r="CS7" s="25">
        <v>63.16</v>
      </c>
      <c r="CT7" s="25">
        <v>64.41</v>
      </c>
      <c r="CU7" s="25">
        <v>64.11</v>
      </c>
      <c r="CV7" s="25">
        <v>60.29</v>
      </c>
      <c r="CW7" s="25">
        <v>96.81</v>
      </c>
      <c r="CX7" s="25">
        <v>95.64</v>
      </c>
      <c r="CY7" s="25">
        <v>94.68</v>
      </c>
      <c r="CZ7" s="25">
        <v>95.2</v>
      </c>
      <c r="DA7" s="25">
        <v>95.76</v>
      </c>
      <c r="DB7" s="25">
        <v>91.48</v>
      </c>
      <c r="DC7" s="25">
        <v>91.58</v>
      </c>
      <c r="DD7" s="25">
        <v>91.48</v>
      </c>
      <c r="DE7" s="25">
        <v>91.64</v>
      </c>
      <c r="DF7" s="25">
        <v>92.09</v>
      </c>
      <c r="DG7" s="25">
        <v>90.12</v>
      </c>
      <c r="DH7" s="25">
        <v>51.62</v>
      </c>
      <c r="DI7" s="25">
        <v>52.49</v>
      </c>
      <c r="DJ7" s="25">
        <v>52.79</v>
      </c>
      <c r="DK7" s="25">
        <v>53.6</v>
      </c>
      <c r="DL7" s="25">
        <v>54.56</v>
      </c>
      <c r="DM7" s="25">
        <v>49.66</v>
      </c>
      <c r="DN7" s="25">
        <v>50.41</v>
      </c>
      <c r="DO7" s="25">
        <v>51.13</v>
      </c>
      <c r="DP7" s="25">
        <v>51.62</v>
      </c>
      <c r="DQ7" s="25">
        <v>52.16</v>
      </c>
      <c r="DR7" s="25">
        <v>50.88</v>
      </c>
      <c r="DS7" s="25">
        <v>14.24</v>
      </c>
      <c r="DT7" s="25">
        <v>14.61</v>
      </c>
      <c r="DU7" s="25">
        <v>15.32</v>
      </c>
      <c r="DV7" s="25">
        <v>16.149999999999999</v>
      </c>
      <c r="DW7" s="25">
        <v>17.64</v>
      </c>
      <c r="DX7" s="25">
        <v>18.940000000000001</v>
      </c>
      <c r="DY7" s="25">
        <v>20.36</v>
      </c>
      <c r="DZ7" s="25">
        <v>22.41</v>
      </c>
      <c r="EA7" s="25">
        <v>23.68</v>
      </c>
      <c r="EB7" s="25">
        <v>25.76</v>
      </c>
      <c r="EC7" s="25">
        <v>22.3</v>
      </c>
      <c r="ED7" s="25">
        <v>0.68</v>
      </c>
      <c r="EE7" s="25">
        <v>0.88</v>
      </c>
      <c r="EF7" s="25">
        <v>0.92</v>
      </c>
      <c r="EG7" s="25">
        <v>0.81</v>
      </c>
      <c r="EH7" s="25">
        <v>0.68</v>
      </c>
      <c r="EI7" s="25">
        <v>0.74</v>
      </c>
      <c r="EJ7" s="25">
        <v>0.75</v>
      </c>
      <c r="EK7" s="25">
        <v>0.73</v>
      </c>
      <c r="EL7" s="25">
        <v>0.79</v>
      </c>
      <c r="EM7" s="25">
        <v>0.75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2023-01-30T08:32:16Z</cp:lastPrinted>
  <dcterms:created xsi:type="dcterms:W3CDTF">2022-12-01T01:01:27Z</dcterms:created>
  <dcterms:modified xsi:type="dcterms:W3CDTF">2023-02-28T00:11:33Z</dcterms:modified>
  <cp:category/>
</cp:coreProperties>
</file>