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rGgrW8RPByL6T6KyBgMRzc/YK7lQl5jh4UgdLLynuCfTy7iJjhaAwAngq/KnfIo+0dETHyxvQ8qN5lU9oCjKVA==" workbookSaltValue="6LwAU35RuBK/8x4FsKgHMw==" workbookSpinCount="100000" lockStructure="1"/>
  <bookViews>
    <workbookView xWindow="975" yWindow="135" windowWidth="18990" windowHeight="1092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E85" i="4"/>
  <c r="BB10" i="4"/>
  <c r="AT10" i="4"/>
  <c r="P10"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<sst xmlns="http://schemas.openxmlformats.org/spreadsheetml/2006/main" count="299" uniqueCount="117">
  <si>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</si>
  <si>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</si>
  <si>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</si>
  <si>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</si>
  <si>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</si>
  <si>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</si>
  <si>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</si>
  <si>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</si>
  <si>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</si>
  <si>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</si>
  <si>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</si>
  <si>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</si>
  <si>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</si>
  <si>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</si>
  <si>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</si>
  <si>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</si>
  <si>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</si>
  <si>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</si>
  <si>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</si>
  <si>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</si>
  <si>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</si>
  <si>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</si>
  <si>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</si>
  <si>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</si>
  <si>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</si>
  <si>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</si>
  <si>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</si>
  <si>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</si>
  <si>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</si>
  <si>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</si>
  <si>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</si>
  <si>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</si>
  <si>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</si>
  <si>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</si>
  <si>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</si>
  <si>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</si>
  <si>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</si>
  <si>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</si>
  <si>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</si>
  <si>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</si>
  <si>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</si>
  <si>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</si>
  <si>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</si>
  <si>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</si>
  <si>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</si>
  <si>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</si>
  <si>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</si>
  <si>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</si>
  <si>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</si>
  <si>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</si>
  <si>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</si>
  <si>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</si>
  <si>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</si>
  <si>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</si>
  <si>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</si>
  <si>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</si>
  <si>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</si>
  <si>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</si>
  <si>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</si>
  <si>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</si>
  <si>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</si>
  <si>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</si>
  <si>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</si>
  <si>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</si>
  <si>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</si>
  <si>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</si>
  <si>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</si>
  <si>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</si>
  <si>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</si>
  <si>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</si>
  <si>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</si>
  <si>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</si>
  <si>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</si>
  <si>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</si>
  <si>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</si>
  <si>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</si>
  <si>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</si>
  <si>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</si>
  <si>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</si>
  <si>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</si>
  <si>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</si>
  <si>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</si>
  <si>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</si>
  <si>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</si>
  <si>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</si>
  <si>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</si>
  <si>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</si>
  <si>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</si>
  <si>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</si>
  <si>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</si>
  <si>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</si>
  <si>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</si>
  <si>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</si>
  <si>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</si>
  <si>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</si>
  <si>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</si>
  <si>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泉大津市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</si>
  <si>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</si>
  <si>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</si>
  <si>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</si>
  <si>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</si>
  <si>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</si>
  <si>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</si>
  <si>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</si>
  <si>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</si>
  <si>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</si>
  <si>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</si>
  <si>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</si>
  <si>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</si>
  <si>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</si>
  <si>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</si>
  <si>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</si>
  <si>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</si>
  <si>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</si>
  <si>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t>
    </r>
    <r>
      <rPr>
        <sz val="11"/>
        <rFont val="ＭＳ ゴシック"/>
        <family val="3"/>
        <charset val="128"/>
      </rPr>
      <t>令和2年4月1日から公営企業法を適用し、令和3年度決算は約1億5,900万円の黒字を計上しました。しかし、近年の人口減少傾向や有収水量の減少傾向による下水道使用料の減が見込まれるなかで、継続的に下水道施設の建設・更新工事や維持管理を行っていくための財源を将来に渡って確保し続ける必要があります。</t>
    </r>
    <r>
      <rPr>
        <sz val="11"/>
        <color rgb="FFFF0000"/>
        <rFont val="ＭＳ ゴシック"/>
        <family val="3"/>
        <charset val="128"/>
      </rPr>
      <t xml:space="preserve">
</t>
    </r>
    <r>
      <rPr>
        <sz val="11"/>
        <rFont val="ＭＳ ゴシック"/>
        <family val="3"/>
        <charset val="128"/>
      </rPr>
      <t>　持続可能な下水道事業の運営を行っていくためにも、本市におきましても、総務省より要請された「経営戦略」を令和２年度に策定・公表したところです。
　企業会計の趣旨に則った収支計画により、計画的な建設・更新工事、下水道施設の効率的な維持管理、費用対効果を踏まえた経費の節減など経営の効率化に努めるとともに、下水道使用料の適正化を含め将来を見据えつつ、経営基盤の強化を図り、継続的で健全な下水道経営を目指していきます。</t>
    </r>
    <rPh sb="21" eb="23">
      <t>レイワ</t>
    </rPh>
    <rPh sb="24" eb="26">
      <t>ネンド</t>
    </rPh>
    <rPh sb="26" eb="28">
      <t>ケッサン</t>
    </rPh>
    <rPh sb="29" eb="30">
      <t>ヤク</t>
    </rPh>
    <rPh sb="31" eb="32">
      <t>オク</t>
    </rPh>
    <rPh sb="37" eb="39">
      <t>マンエン</t>
    </rPh>
    <rPh sb="40" eb="42">
      <t>クロジ</t>
    </rPh>
    <rPh sb="43" eb="45">
      <t>ケイジョウ</t>
    </rPh>
    <rPh sb="54" eb="56">
      <t>キンネン</t>
    </rPh>
    <rPh sb="57" eb="59">
      <t>ジンコウ</t>
    </rPh>
    <rPh sb="59" eb="61">
      <t>ゲンショウ</t>
    </rPh>
    <rPh sb="61" eb="63">
      <t>ケイコウ</t>
    </rPh>
    <rPh sb="64" eb="66">
      <t>ユウシュウ</t>
    </rPh>
    <rPh sb="66" eb="68">
      <t>スイリョウ</t>
    </rPh>
    <rPh sb="69" eb="71">
      <t>ゲンショウ</t>
    </rPh>
    <rPh sb="71" eb="73">
      <t>ケイコウ</t>
    </rPh>
    <rPh sb="128" eb="130">
      <t>ショウライ</t>
    </rPh>
    <rPh sb="131" eb="132">
      <t>ワタ</t>
    </rPh>
    <rPh sb="137" eb="138">
      <t>ツヅ</t>
    </rPh>
    <rPh sb="140" eb="142">
      <t>ヒツヨウ</t>
    </rPh>
    <rPh sb="174" eb="176">
      <t>ホ</t>
    </rPh>
    <rPh sb="184" eb="187">
      <t>ソウムショウ</t>
    </rPh>
    <rPh sb="189" eb="191">
      <t>ヨウセイ</t>
    </rPh>
    <rPh sb="201" eb="206">
      <t>レ</t>
    </rPh>
    <phoneticPr fontId="4"/>
  </si>
  <si>
    <t>　①経常収支比率について、約１億5,948万円の純利益が発生したことにより、約1.4ポイント増の106.66％となりましたが、類似団体平均値を約3.1ポイント下回りました。
　③流動比率について、約11.7ポイント増の29.36%となりました。類似団体平均値と比べて低いのは、保有している現預金が少ないこと、過去の下水道整備への投資や事業費を補うために借り入れた企業債の償還金の割合が大きいことが主な要因です。　
　④企業債残高対事業規模比率について、約91.1ポイント増の773.01%となりました。類似団体平均値と比べて低いのは、近年企業債の償還がある程度進んでいることが主な要因です。　
　⑤経費回収率について、114.58%で約1.2ポイント減となっていますが、100%以上の水準となっています。これは流域下水道への接続により、汐見下水処理場において処理機能を廃止し、ポンプ場機能の施設へ改善したことによる経費節減効果によるものと考えられます。
　⑥汚水処理原価について、流域下水道への維持管理負担金が年々増加傾向にあり、約1.2円増の128.94円となりましたが、類似団体平均値とほぼ同水準となっています、
　⑧水洗化率について、約0.4ポイント増の90.57%となりました。類似団体平均値を下回っている状況ですが、人口密集地での下水道の整備を急速に進捗したため、それに水洗化が追い付いていないものと考えられます。
　※令和２年度より地方公営企業法を一部適用したため、令和元年度以前の数値は計上していません。</t>
    <rPh sb="2" eb="4">
      <t>ケイジョウ</t>
    </rPh>
    <rPh sb="4" eb="6">
      <t>シュウシ</t>
    </rPh>
    <rPh sb="6" eb="8">
      <t>ヒリツ</t>
    </rPh>
    <rPh sb="15" eb="16">
      <t>オク</t>
    </rPh>
    <rPh sb="24" eb="27">
      <t>ジュンリエキ</t>
    </rPh>
    <rPh sb="38" eb="39">
      <t>ヤク</t>
    </rPh>
    <rPh sb="46" eb="47">
      <t>ゾウ</t>
    </rPh>
    <rPh sb="63" eb="65">
      <t>ルイジ</t>
    </rPh>
    <rPh sb="65" eb="67">
      <t>ダンタイ</t>
    </rPh>
    <rPh sb="67" eb="70">
      <t>ヘイキンチ</t>
    </rPh>
    <rPh sb="71" eb="72">
      <t>ヤク</t>
    </rPh>
    <rPh sb="98" eb="99">
      <t>ヤク</t>
    </rPh>
    <rPh sb="107" eb="108">
      <t>ゾウ</t>
    </rPh>
    <rPh sb="122" eb="126">
      <t>ル</t>
    </rPh>
    <rPh sb="138" eb="140">
      <t>ホユウ</t>
    </rPh>
    <rPh sb="189" eb="191">
      <t>ワリアイ</t>
    </rPh>
    <rPh sb="192" eb="193">
      <t>オオ</t>
    </rPh>
    <rPh sb="198" eb="199">
      <t>オモ</t>
    </rPh>
    <rPh sb="200" eb="202">
      <t>ヨウイン</t>
    </rPh>
    <rPh sb="226" eb="227">
      <t>ヤク</t>
    </rPh>
    <rPh sb="235" eb="236">
      <t>ゾウ</t>
    </rPh>
    <rPh sb="251" eb="255">
      <t>ル</t>
    </rPh>
    <rPh sb="259" eb="260">
      <t>クラ</t>
    </rPh>
    <rPh sb="267" eb="269">
      <t>キンネン</t>
    </rPh>
    <rPh sb="269" eb="271">
      <t>キギョウ</t>
    </rPh>
    <rPh sb="271" eb="272">
      <t>サイ</t>
    </rPh>
    <rPh sb="273" eb="275">
      <t>ショウカン</t>
    </rPh>
    <rPh sb="278" eb="280">
      <t>テイド</t>
    </rPh>
    <rPh sb="280" eb="281">
      <t>スス</t>
    </rPh>
    <rPh sb="288" eb="289">
      <t>オモ</t>
    </rPh>
    <rPh sb="290" eb="292">
      <t>ヨウイン</t>
    </rPh>
    <rPh sb="469" eb="471">
      <t>エンゾウ</t>
    </rPh>
    <rPh sb="478" eb="479">
      <t>エン</t>
    </rPh>
    <rPh sb="487" eb="491">
      <t>ル</t>
    </rPh>
    <rPh sb="497" eb="500">
      <t>ドウスイジュン</t>
    </rPh>
    <rPh sb="520" eb="521">
      <t>ヤク</t>
    </rPh>
    <rPh sb="528" eb="529">
      <t>ゾウ</t>
    </rPh>
    <rPh sb="543" eb="547">
      <t>ル</t>
    </rPh>
    <rPh sb="563" eb="565">
      <t>ジンコウ</t>
    </rPh>
    <rPh sb="565" eb="568">
      <t>ミッシュウチ</t>
    </rPh>
    <rPh sb="605" eb="606">
      <t>カンガ</t>
    </rPh>
    <phoneticPr fontId="4"/>
  </si>
  <si>
    <t>　①有形固定資産減価償却率について、約1.3ポイント増の48.18%となりました。類似団体平均値と比べて高くなっており、将来の施設の改築や更新の必要性が比較的高いものと考えられます。
　②管渠老朽化率について、本市の下水道施設は、経過年数が50年に満たないため、本格的な老朽化対策の時期は到来しておらず、0となっています。
　③について、上記と同様の理由で当該値が0.00％となっているものです。
　※令和２年度より地方公営企業法を一部適用したため、令和元年度以前の数値は計上していません。</t>
    <rPh sb="2" eb="4">
      <t>ユウケイ</t>
    </rPh>
    <rPh sb="4" eb="8">
      <t>コ</t>
    </rPh>
    <rPh sb="18" eb="19">
      <t>ヤク</t>
    </rPh>
    <rPh sb="26" eb="27">
      <t>ゾウ</t>
    </rPh>
    <rPh sb="41" eb="45">
      <t>ル</t>
    </rPh>
    <rPh sb="45" eb="48">
      <t>ヘイキンチ</t>
    </rPh>
    <rPh sb="49" eb="50">
      <t>クラ</t>
    </rPh>
    <rPh sb="52" eb="53">
      <t>タカ</t>
    </rPh>
    <rPh sb="60" eb="62">
      <t>ショウライ</t>
    </rPh>
    <rPh sb="63" eb="65">
      <t>シセツ</t>
    </rPh>
    <rPh sb="66" eb="68">
      <t>カイチク</t>
    </rPh>
    <rPh sb="84" eb="8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</si>
</sst>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03F-417E-88B0-53C1A117593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0.35</c:v>
                </c:pt>
              </c:numCache>
            </c:numRef>
          </c:val>
          <c:smooth val="0"/>
          <c:extLst>
            <c:ext xmlns:c16="http://schemas.microsoft.com/office/drawing/2014/chart" uri="{C3380CC4-5D6E-409C-BE32-E72D297353CC}">
              <c16:uniqueId val="{00000001-A03F-417E-88B0-53C1A117593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9D-49E5-AA50-D8C0FE562F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80.11</c:v>
                </c:pt>
                <c:pt idx="4">
                  <c:v>82.83</c:v>
                </c:pt>
              </c:numCache>
            </c:numRef>
          </c:val>
          <c:smooth val="0"/>
          <c:extLst>
            <c:ext xmlns:c16="http://schemas.microsoft.com/office/drawing/2014/chart" uri="{C3380CC4-5D6E-409C-BE32-E72D297353CC}">
              <c16:uniqueId val="{00000001-3A9D-49E5-AA50-D8C0FE562F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90.17</c:v>
                </c:pt>
                <c:pt idx="4">
                  <c:v>90.57</c:v>
                </c:pt>
              </c:numCache>
            </c:numRef>
          </c:val>
          <c:extLst>
            <c:ext xmlns:c16="http://schemas.microsoft.com/office/drawing/2014/chart" uri="{C3380CC4-5D6E-409C-BE32-E72D297353CC}">
              <c16:uniqueId val="{00000000-B5FE-4D31-9B8C-06D7ADF332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95.96</c:v>
                </c:pt>
                <c:pt idx="4">
                  <c:v>95.73</c:v>
                </c:pt>
              </c:numCache>
            </c:numRef>
          </c:val>
          <c:smooth val="0"/>
          <c:extLst>
            <c:ext xmlns:c16="http://schemas.microsoft.com/office/drawing/2014/chart" uri="{C3380CC4-5D6E-409C-BE32-E72D297353CC}">
              <c16:uniqueId val="{00000001-B5FE-4D31-9B8C-06D7ADF332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105.24</c:v>
                </c:pt>
                <c:pt idx="4">
                  <c:v>106.66</c:v>
                </c:pt>
              </c:numCache>
            </c:numRef>
          </c:val>
          <c:extLst>
            <c:ext xmlns:c16="http://schemas.microsoft.com/office/drawing/2014/chart" uri="{C3380CC4-5D6E-409C-BE32-E72D297353CC}">
              <c16:uniqueId val="{00000000-244F-4AF6-B59F-5465BB0CF5F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107.87</c:v>
                </c:pt>
                <c:pt idx="4">
                  <c:v>109.78</c:v>
                </c:pt>
              </c:numCache>
            </c:numRef>
          </c:val>
          <c:smooth val="0"/>
          <c:extLst>
            <c:ext xmlns:c16="http://schemas.microsoft.com/office/drawing/2014/chart" uri="{C3380CC4-5D6E-409C-BE32-E72D297353CC}">
              <c16:uniqueId val="{00000001-244F-4AF6-B59F-5465BB0CF5F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46.93</c:v>
                </c:pt>
                <c:pt idx="4">
                  <c:v>48.18</c:v>
                </c:pt>
              </c:numCache>
            </c:numRef>
          </c:val>
          <c:extLst>
            <c:ext xmlns:c16="http://schemas.microsoft.com/office/drawing/2014/chart" uri="{C3380CC4-5D6E-409C-BE32-E72D297353CC}">
              <c16:uniqueId val="{00000000-77AD-42F9-880B-6972156D7DD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20.23</c:v>
                </c:pt>
                <c:pt idx="4">
                  <c:v>22.34</c:v>
                </c:pt>
              </c:numCache>
            </c:numRef>
          </c:val>
          <c:smooth val="0"/>
          <c:extLst>
            <c:ext xmlns:c16="http://schemas.microsoft.com/office/drawing/2014/chart" uri="{C3380CC4-5D6E-409C-BE32-E72D297353CC}">
              <c16:uniqueId val="{00000001-77AD-42F9-880B-6972156D7DD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7EB-4549-9157-3D411719E2E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1.63</c:v>
                </c:pt>
                <c:pt idx="4">
                  <c:v>1.94</c:v>
                </c:pt>
              </c:numCache>
            </c:numRef>
          </c:val>
          <c:smooth val="0"/>
          <c:extLst>
            <c:ext xmlns:c16="http://schemas.microsoft.com/office/drawing/2014/chart" uri="{C3380CC4-5D6E-409C-BE32-E72D297353CC}">
              <c16:uniqueId val="{00000001-67EB-4549-9157-3D411719E2E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04A-4D80-AAA2-F20E5C7476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11.59</c:v>
                </c:pt>
                <c:pt idx="4">
                  <c:v>9.36</c:v>
                </c:pt>
              </c:numCache>
            </c:numRef>
          </c:val>
          <c:smooth val="0"/>
          <c:extLst>
            <c:ext xmlns:c16="http://schemas.microsoft.com/office/drawing/2014/chart" uri="{C3380CC4-5D6E-409C-BE32-E72D297353CC}">
              <c16:uniqueId val="{00000001-004A-4D80-AAA2-F20E5C7476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17.62</c:v>
                </c:pt>
                <c:pt idx="4">
                  <c:v>29.36</c:v>
                </c:pt>
              </c:numCache>
            </c:numRef>
          </c:val>
          <c:extLst>
            <c:ext xmlns:c16="http://schemas.microsoft.com/office/drawing/2014/chart" uri="{C3380CC4-5D6E-409C-BE32-E72D297353CC}">
              <c16:uniqueId val="{00000000-BFE9-4110-9E1C-D79F3019C04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37.200000000000003</c:v>
                </c:pt>
                <c:pt idx="4">
                  <c:v>47.13</c:v>
                </c:pt>
              </c:numCache>
            </c:numRef>
          </c:val>
          <c:smooth val="0"/>
          <c:extLst>
            <c:ext xmlns:c16="http://schemas.microsoft.com/office/drawing/2014/chart" uri="{C3380CC4-5D6E-409C-BE32-E72D297353CC}">
              <c16:uniqueId val="{00000001-BFE9-4110-9E1C-D79F3019C04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681.93</c:v>
                </c:pt>
                <c:pt idx="4">
                  <c:v>773.01</c:v>
                </c:pt>
              </c:numCache>
            </c:numRef>
          </c:val>
          <c:extLst>
            <c:ext xmlns:c16="http://schemas.microsoft.com/office/drawing/2014/chart" uri="{C3380CC4-5D6E-409C-BE32-E72D297353CC}">
              <c16:uniqueId val="{00000000-1BC5-494D-9D33-1E1AB0E7132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843.72</c:v>
                </c:pt>
                <c:pt idx="4">
                  <c:v>788.62</c:v>
                </c:pt>
              </c:numCache>
            </c:numRef>
          </c:val>
          <c:smooth val="0"/>
          <c:extLst>
            <c:ext xmlns:c16="http://schemas.microsoft.com/office/drawing/2014/chart" uri="{C3380CC4-5D6E-409C-BE32-E72D297353CC}">
              <c16:uniqueId val="{00000001-1BC5-494D-9D33-1E1AB0E7132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115.82</c:v>
                </c:pt>
                <c:pt idx="4">
                  <c:v>114.58</c:v>
                </c:pt>
              </c:numCache>
            </c:numRef>
          </c:val>
          <c:extLst>
            <c:ext xmlns:c16="http://schemas.microsoft.com/office/drawing/2014/chart" uri="{C3380CC4-5D6E-409C-BE32-E72D297353CC}">
              <c16:uniqueId val="{00000000-81A6-49C6-B229-F280E7B80F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94.81</c:v>
                </c:pt>
                <c:pt idx="4">
                  <c:v>99.88</c:v>
                </c:pt>
              </c:numCache>
            </c:numRef>
          </c:val>
          <c:smooth val="0"/>
          <c:extLst>
            <c:ext xmlns:c16="http://schemas.microsoft.com/office/drawing/2014/chart" uri="{C3380CC4-5D6E-409C-BE32-E72D297353CC}">
              <c16:uniqueId val="{00000001-81A6-49C6-B229-F280E7B80F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127.7</c:v>
                </c:pt>
                <c:pt idx="4">
                  <c:v>128.94</c:v>
                </c:pt>
              </c:numCache>
            </c:numRef>
          </c:val>
          <c:extLst>
            <c:ext xmlns:c16="http://schemas.microsoft.com/office/drawing/2014/chart" uri="{C3380CC4-5D6E-409C-BE32-E72D297353CC}">
              <c16:uniqueId val="{00000000-C043-42FC-9BDB-E7360DE51A0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129.9</c:v>
                </c:pt>
                <c:pt idx="4">
                  <c:v>126.94</c:v>
                </c:pt>
              </c:numCache>
            </c:numRef>
          </c:val>
          <c:smooth val="0"/>
          <c:extLst>
            <c:ext xmlns:c16="http://schemas.microsoft.com/office/drawing/2014/chart" uri="{C3380CC4-5D6E-409C-BE32-E72D297353CC}">
              <c16:uniqueId val="{00000001-C043-42FC-9BDB-E7360DE51A0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泉大津市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Bb1</v>
      </c>
      <c r="X8" s="40"/>
      <c r="Y8" s="40"/>
      <c r="Z8" s="40"/>
      <c r="AA8" s="40"/>
      <c r="AB8" s="40"/>
      <c r="AC8" s="40"/>
      <c r="AD8" s="41" t="str">
        <f>データ!$M$6</f>
        <v>非設置</v>
      </c>
      <c r="AE8" s="41"/>
      <c r="AF8" s="41"/>
      <c r="AG8" s="41"/>
      <c r="AH8" s="41"/>
      <c r="AI8" s="41"/>
      <c r="AJ8" s="41"/>
      <c r="AK8" s="3"/>
      <c r="AL8" s="42">
        <f>データ!S6</f>
        <v>73807</v>
      </c>
      <c r="AM8" s="42"/>
      <c r="AN8" s="42"/>
      <c r="AO8" s="42"/>
      <c r="AP8" s="42"/>
      <c r="AQ8" s="42"/>
      <c r="AR8" s="42"/>
      <c r="AS8" s="42"/>
      <c r="AT8" s="35">
        <f>データ!T6</f>
        <v>14.33</v>
      </c>
      <c r="AU8" s="35"/>
      <c r="AV8" s="35"/>
      <c r="AW8" s="35"/>
      <c r="AX8" s="35"/>
      <c r="AY8" s="35"/>
      <c r="AZ8" s="35"/>
      <c r="BA8" s="35"/>
      <c r="BB8" s="35">
        <f>データ!U6</f>
        <v>5150.5200000000004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54.25</v>
      </c>
      <c r="J10" s="35"/>
      <c r="K10" s="35"/>
      <c r="L10" s="35"/>
      <c r="M10" s="35"/>
      <c r="N10" s="35"/>
      <c r="O10" s="35"/>
      <c r="P10" s="35">
        <f>データ!P6</f>
        <v>96.94</v>
      </c>
      <c r="Q10" s="35"/>
      <c r="R10" s="35"/>
      <c r="S10" s="35"/>
      <c r="T10" s="35"/>
      <c r="U10" s="35"/>
      <c r="V10" s="35"/>
      <c r="W10" s="35">
        <f>データ!Q6</f>
        <v>81.86</v>
      </c>
      <c r="X10" s="35"/>
      <c r="Y10" s="35"/>
      <c r="Z10" s="35"/>
      <c r="AA10" s="35"/>
      <c r="AB10" s="35"/>
      <c r="AC10" s="35"/>
      <c r="AD10" s="42">
        <f>データ!R6</f>
        <v>2877</v>
      </c>
      <c r="AE10" s="42"/>
      <c r="AF10" s="42"/>
      <c r="AG10" s="42"/>
      <c r="AH10" s="42"/>
      <c r="AI10" s="42"/>
      <c r="AJ10" s="42"/>
      <c r="AK10" s="2"/>
      <c r="AL10" s="42">
        <f>データ!V6</f>
        <v>71219</v>
      </c>
      <c r="AM10" s="42"/>
      <c r="AN10" s="42"/>
      <c r="AO10" s="42"/>
      <c r="AP10" s="42"/>
      <c r="AQ10" s="42"/>
      <c r="AR10" s="42"/>
      <c r="AS10" s="42"/>
      <c r="AT10" s="35">
        <f>データ!W6</f>
        <v>9.2899999999999991</v>
      </c>
      <c r="AU10" s="35"/>
      <c r="AV10" s="35"/>
      <c r="AW10" s="35"/>
      <c r="AX10" s="35"/>
      <c r="AY10" s="35"/>
      <c r="AZ10" s="35"/>
      <c r="BA10" s="35"/>
      <c r="BB10" s="35">
        <f>データ!X6</f>
        <v>7666.2</v>
      </c>
      <c r="BC10" s="35"/>
      <c r="BD10" s="35"/>
      <c r="BE10" s="35"/>
      <c r="BF10" s="35"/>
      <c r="BG10" s="35"/>
      <c r="BH10" s="35"/>
      <c r="BI10" s="35"/>
      <c r="BJ10" s="2"/>
      <c r="BK10" s="2"/>
      <c r="BL10" s="68" t="s">
        <v>22</v>
      </c>
      <c r="BM10" s="69"/>
      <c r="BN10" s="70" t="s">
        <v>23</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116</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5"/>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5"/>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5"/>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5"/>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5"/>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5"/>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5"/>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5"/>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5"/>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5"/>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5"/>
      <c r="BM58" s="73"/>
      <c r="BN58" s="73"/>
      <c r="BO58" s="73"/>
      <c r="BP58" s="73"/>
      <c r="BQ58" s="73"/>
      <c r="BR58" s="73"/>
      <c r="BS58" s="73"/>
      <c r="BT58" s="73"/>
      <c r="BU58" s="73"/>
      <c r="BV58" s="73"/>
      <c r="BW58" s="73"/>
      <c r="BX58" s="73"/>
      <c r="BY58" s="73"/>
      <c r="BZ58" s="7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5"/>
      <c r="BM59" s="73"/>
      <c r="BN59" s="73"/>
      <c r="BO59" s="73"/>
      <c r="BP59" s="73"/>
      <c r="BQ59" s="73"/>
      <c r="BR59" s="73"/>
      <c r="BS59" s="73"/>
      <c r="BT59" s="73"/>
      <c r="BU59" s="73"/>
      <c r="BV59" s="73"/>
      <c r="BW59" s="73"/>
      <c r="BX59" s="73"/>
      <c r="BY59" s="73"/>
      <c r="BZ59" s="74"/>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5"/>
      <c r="BM60" s="73"/>
      <c r="BN60" s="73"/>
      <c r="BO60" s="73"/>
      <c r="BP60" s="73"/>
      <c r="BQ60" s="73"/>
      <c r="BR60" s="73"/>
      <c r="BS60" s="73"/>
      <c r="BT60" s="73"/>
      <c r="BU60" s="73"/>
      <c r="BV60" s="73"/>
      <c r="BW60" s="73"/>
      <c r="BX60" s="73"/>
      <c r="BY60" s="73"/>
      <c r="BZ60" s="74"/>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5"/>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5"/>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5" t="s">
        <v>114</v>
      </c>
      <c r="BM66" s="73"/>
      <c r="BN66" s="73"/>
      <c r="BO66" s="73"/>
      <c r="BP66" s="73"/>
      <c r="BQ66" s="73"/>
      <c r="BR66" s="73"/>
      <c r="BS66" s="73"/>
      <c r="BT66" s="73"/>
      <c r="BU66" s="73"/>
      <c r="BV66" s="73"/>
      <c r="BW66" s="73"/>
      <c r="BX66" s="73"/>
      <c r="BY66" s="73"/>
      <c r="BZ66" s="7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5"/>
      <c r="BM67" s="73"/>
      <c r="BN67" s="73"/>
      <c r="BO67" s="73"/>
      <c r="BP67" s="73"/>
      <c r="BQ67" s="73"/>
      <c r="BR67" s="73"/>
      <c r="BS67" s="73"/>
      <c r="BT67" s="73"/>
      <c r="BU67" s="73"/>
      <c r="BV67" s="73"/>
      <c r="BW67" s="73"/>
      <c r="BX67" s="73"/>
      <c r="BY67" s="73"/>
      <c r="BZ67" s="7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5"/>
      <c r="BM68" s="73"/>
      <c r="BN68" s="73"/>
      <c r="BO68" s="73"/>
      <c r="BP68" s="73"/>
      <c r="BQ68" s="73"/>
      <c r="BR68" s="73"/>
      <c r="BS68" s="73"/>
      <c r="BT68" s="73"/>
      <c r="BU68" s="73"/>
      <c r="BV68" s="73"/>
      <c r="BW68" s="73"/>
      <c r="BX68" s="73"/>
      <c r="BY68" s="73"/>
      <c r="BZ68" s="7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5"/>
      <c r="BM69" s="73"/>
      <c r="BN69" s="73"/>
      <c r="BO69" s="73"/>
      <c r="BP69" s="73"/>
      <c r="BQ69" s="73"/>
      <c r="BR69" s="73"/>
      <c r="BS69" s="73"/>
      <c r="BT69" s="73"/>
      <c r="BU69" s="73"/>
      <c r="BV69" s="73"/>
      <c r="BW69" s="73"/>
      <c r="BX69" s="73"/>
      <c r="BY69" s="73"/>
      <c r="BZ69" s="7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5"/>
      <c r="BM70" s="73"/>
      <c r="BN70" s="73"/>
      <c r="BO70" s="73"/>
      <c r="BP70" s="73"/>
      <c r="BQ70" s="73"/>
      <c r="BR70" s="73"/>
      <c r="BS70" s="73"/>
      <c r="BT70" s="73"/>
      <c r="BU70" s="73"/>
      <c r="BV70" s="73"/>
      <c r="BW70" s="73"/>
      <c r="BX70" s="73"/>
      <c r="BY70" s="73"/>
      <c r="BZ70" s="7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5"/>
      <c r="BM71" s="73"/>
      <c r="BN71" s="73"/>
      <c r="BO71" s="73"/>
      <c r="BP71" s="73"/>
      <c r="BQ71" s="73"/>
      <c r="BR71" s="73"/>
      <c r="BS71" s="73"/>
      <c r="BT71" s="73"/>
      <c r="BU71" s="73"/>
      <c r="BV71" s="73"/>
      <c r="BW71" s="73"/>
      <c r="BX71" s="73"/>
      <c r="BY71" s="73"/>
      <c r="BZ71" s="7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5"/>
      <c r="BM72" s="73"/>
      <c r="BN72" s="73"/>
      <c r="BO72" s="73"/>
      <c r="BP72" s="73"/>
      <c r="BQ72" s="73"/>
      <c r="BR72" s="73"/>
      <c r="BS72" s="73"/>
      <c r="BT72" s="73"/>
      <c r="BU72" s="73"/>
      <c r="BV72" s="73"/>
      <c r="BW72" s="73"/>
      <c r="BX72" s="73"/>
      <c r="BY72" s="73"/>
      <c r="BZ72" s="7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5"/>
      <c r="BM73" s="73"/>
      <c r="BN73" s="73"/>
      <c r="BO73" s="73"/>
      <c r="BP73" s="73"/>
      <c r="BQ73" s="73"/>
      <c r="BR73" s="73"/>
      <c r="BS73" s="73"/>
      <c r="BT73" s="73"/>
      <c r="BU73" s="73"/>
      <c r="BV73" s="73"/>
      <c r="BW73" s="73"/>
      <c r="BX73" s="73"/>
      <c r="BY73" s="73"/>
      <c r="BZ73" s="7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5"/>
      <c r="BM74" s="73"/>
      <c r="BN74" s="73"/>
      <c r="BO74" s="73"/>
      <c r="BP74" s="73"/>
      <c r="BQ74" s="73"/>
      <c r="BR74" s="73"/>
      <c r="BS74" s="73"/>
      <c r="BT74" s="73"/>
      <c r="BU74" s="73"/>
      <c r="BV74" s="73"/>
      <c r="BW74" s="73"/>
      <c r="BX74" s="73"/>
      <c r="BY74" s="73"/>
      <c r="BZ74" s="7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5"/>
      <c r="BM75" s="73"/>
      <c r="BN75" s="73"/>
      <c r="BO75" s="73"/>
      <c r="BP75" s="73"/>
      <c r="BQ75" s="73"/>
      <c r="BR75" s="73"/>
      <c r="BS75" s="73"/>
      <c r="BT75" s="73"/>
      <c r="BU75" s="73"/>
      <c r="BV75" s="73"/>
      <c r="BW75" s="73"/>
      <c r="BX75" s="73"/>
      <c r="BY75" s="73"/>
      <c r="BZ75" s="7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5"/>
      <c r="BM76" s="73"/>
      <c r="BN76" s="73"/>
      <c r="BO76" s="73"/>
      <c r="BP76" s="73"/>
      <c r="BQ76" s="73"/>
      <c r="BR76" s="73"/>
      <c r="BS76" s="73"/>
      <c r="BT76" s="73"/>
      <c r="BU76" s="73"/>
      <c r="BV76" s="73"/>
      <c r="BW76" s="73"/>
      <c r="BX76" s="73"/>
      <c r="BY76" s="73"/>
      <c r="BZ76" s="7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5"/>
      <c r="BM77" s="73"/>
      <c r="BN77" s="73"/>
      <c r="BO77" s="73"/>
      <c r="BP77" s="73"/>
      <c r="BQ77" s="73"/>
      <c r="BR77" s="73"/>
      <c r="BS77" s="73"/>
      <c r="BT77" s="73"/>
      <c r="BU77" s="73"/>
      <c r="BV77" s="73"/>
      <c r="BW77" s="73"/>
      <c r="BX77" s="73"/>
      <c r="BY77" s="73"/>
      <c r="BZ77" s="7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5"/>
      <c r="BM78" s="73"/>
      <c r="BN78" s="73"/>
      <c r="BO78" s="73"/>
      <c r="BP78" s="73"/>
      <c r="BQ78" s="73"/>
      <c r="BR78" s="73"/>
      <c r="BS78" s="73"/>
      <c r="BT78" s="73"/>
      <c r="BU78" s="73"/>
      <c r="BV78" s="73"/>
      <c r="BW78" s="73"/>
      <c r="BX78" s="73"/>
      <c r="BY78" s="73"/>
      <c r="BZ78" s="7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5"/>
      <c r="BM79" s="73"/>
      <c r="BN79" s="73"/>
      <c r="BO79" s="73"/>
      <c r="BP79" s="73"/>
      <c r="BQ79" s="73"/>
      <c r="BR79" s="73"/>
      <c r="BS79" s="73"/>
      <c r="BT79" s="73"/>
      <c r="BU79" s="73"/>
      <c r="BV79" s="73"/>
      <c r="BW79" s="73"/>
      <c r="BX79" s="73"/>
      <c r="BY79" s="73"/>
      <c r="BZ79" s="7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5"/>
      <c r="BM80" s="73"/>
      <c r="BN80" s="73"/>
      <c r="BO80" s="73"/>
      <c r="BP80" s="73"/>
      <c r="BQ80" s="73"/>
      <c r="BR80" s="73"/>
      <c r="BS80" s="73"/>
      <c r="BT80" s="73"/>
      <c r="BU80" s="73"/>
      <c r="BV80" s="73"/>
      <c r="BW80" s="73"/>
      <c r="BX80" s="73"/>
      <c r="BY80" s="73"/>
      <c r="BZ80" s="7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5"/>
      <c r="BM81" s="73"/>
      <c r="BN81" s="73"/>
      <c r="BO81" s="73"/>
      <c r="BP81" s="73"/>
      <c r="BQ81" s="73"/>
      <c r="BR81" s="73"/>
      <c r="BS81" s="73"/>
      <c r="BT81" s="73"/>
      <c r="BU81" s="73"/>
      <c r="BV81" s="73"/>
      <c r="BW81" s="73"/>
      <c r="BX81" s="73"/>
      <c r="BY81" s="73"/>
      <c r="BZ81" s="7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79" t="s">
        <v>30</v>
      </c>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f3LSCgqfmXWsQXeLVOaQ3E0T5VWvX+jtAgPiZev9nIsfKz9SVlErJHHbwF/4mZLltH1mIKE/dd+Oca8sU3YZFA==" saltValue="MK2NG/Hvo77GRtjzVRfH4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1" t="s">
        <v>52</v>
      </c>
      <c r="I3" s="82"/>
      <c r="J3" s="82"/>
      <c r="K3" s="82"/>
      <c r="L3" s="82"/>
      <c r="M3" s="82"/>
      <c r="N3" s="82"/>
      <c r="O3" s="82"/>
      <c r="P3" s="82"/>
      <c r="Q3" s="82"/>
      <c r="R3" s="82"/>
      <c r="S3" s="82"/>
      <c r="T3" s="82"/>
      <c r="U3" s="82"/>
      <c r="V3" s="82"/>
      <c r="W3" s="82"/>
      <c r="X3" s="83"/>
      <c r="Y3" s="87" t="s">
        <v>53</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54</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8" x14ac:dyDescent="0.15">
      <c r="A4" s="14" t="s">
        <v>55</v>
      </c>
      <c r="B4" s="16"/>
      <c r="C4" s="16"/>
      <c r="D4" s="16"/>
      <c r="E4" s="16"/>
      <c r="F4" s="16"/>
      <c r="G4" s="16"/>
      <c r="H4" s="84"/>
      <c r="I4" s="85"/>
      <c r="J4" s="85"/>
      <c r="K4" s="85"/>
      <c r="L4" s="85"/>
      <c r="M4" s="85"/>
      <c r="N4" s="85"/>
      <c r="O4" s="85"/>
      <c r="P4" s="85"/>
      <c r="Q4" s="85"/>
      <c r="R4" s="85"/>
      <c r="S4" s="85"/>
      <c r="T4" s="85"/>
      <c r="U4" s="85"/>
      <c r="V4" s="85"/>
      <c r="W4" s="85"/>
      <c r="X4" s="86"/>
      <c r="Y4" s="80" t="s">
        <v>56</v>
      </c>
      <c r="Z4" s="80"/>
      <c r="AA4" s="80"/>
      <c r="AB4" s="80"/>
      <c r="AC4" s="80"/>
      <c r="AD4" s="80"/>
      <c r="AE4" s="80"/>
      <c r="AF4" s="80"/>
      <c r="AG4" s="80"/>
      <c r="AH4" s="80"/>
      <c r="AI4" s="80"/>
      <c r="AJ4" s="80" t="s">
        <v>57</v>
      </c>
      <c r="AK4" s="80"/>
      <c r="AL4" s="80"/>
      <c r="AM4" s="80"/>
      <c r="AN4" s="80"/>
      <c r="AO4" s="80"/>
      <c r="AP4" s="80"/>
      <c r="AQ4" s="80"/>
      <c r="AR4" s="80"/>
      <c r="AS4" s="80"/>
      <c r="AT4" s="80"/>
      <c r="AU4" s="80" t="s">
        <v>58</v>
      </c>
      <c r="AV4" s="80"/>
      <c r="AW4" s="80"/>
      <c r="AX4" s="80"/>
      <c r="AY4" s="80"/>
      <c r="AZ4" s="80"/>
      <c r="BA4" s="80"/>
      <c r="BB4" s="80"/>
      <c r="BC4" s="80"/>
      <c r="BD4" s="80"/>
      <c r="BE4" s="80"/>
      <c r="BF4" s="80" t="s">
        <v>59</v>
      </c>
      <c r="BG4" s="80"/>
      <c r="BH4" s="80"/>
      <c r="BI4" s="80"/>
      <c r="BJ4" s="80"/>
      <c r="BK4" s="80"/>
      <c r="BL4" s="80"/>
      <c r="BM4" s="80"/>
      <c r="BN4" s="80"/>
      <c r="BO4" s="80"/>
      <c r="BP4" s="80"/>
      <c r="BQ4" s="80" t="s">
        <v>60</v>
      </c>
      <c r="BR4" s="80"/>
      <c r="BS4" s="80"/>
      <c r="BT4" s="80"/>
      <c r="BU4" s="80"/>
      <c r="BV4" s="80"/>
      <c r="BW4" s="80"/>
      <c r="BX4" s="80"/>
      <c r="BY4" s="80"/>
      <c r="BZ4" s="80"/>
      <c r="CA4" s="80"/>
      <c r="CB4" s="80" t="s">
        <v>61</v>
      </c>
      <c r="CC4" s="80"/>
      <c r="CD4" s="80"/>
      <c r="CE4" s="80"/>
      <c r="CF4" s="80"/>
      <c r="CG4" s="80"/>
      <c r="CH4" s="80"/>
      <c r="CI4" s="80"/>
      <c r="CJ4" s="80"/>
      <c r="CK4" s="80"/>
      <c r="CL4" s="80"/>
      <c r="CM4" s="80" t="s">
        <v>62</v>
      </c>
      <c r="CN4" s="80"/>
      <c r="CO4" s="80"/>
      <c r="CP4" s="80"/>
      <c r="CQ4" s="80"/>
      <c r="CR4" s="80"/>
      <c r="CS4" s="80"/>
      <c r="CT4" s="80"/>
      <c r="CU4" s="80"/>
      <c r="CV4" s="80"/>
      <c r="CW4" s="80"/>
      <c r="CX4" s="80" t="s">
        <v>63</v>
      </c>
      <c r="CY4" s="80"/>
      <c r="CZ4" s="80"/>
      <c r="DA4" s="80"/>
      <c r="DB4" s="80"/>
      <c r="DC4" s="80"/>
      <c r="DD4" s="80"/>
      <c r="DE4" s="80"/>
      <c r="DF4" s="80"/>
      <c r="DG4" s="80"/>
      <c r="DH4" s="80"/>
      <c r="DI4" s="80" t="s">
        <v>64</v>
      </c>
      <c r="DJ4" s="80"/>
      <c r="DK4" s="80"/>
      <c r="DL4" s="80"/>
      <c r="DM4" s="80"/>
      <c r="DN4" s="80"/>
      <c r="DO4" s="80"/>
      <c r="DP4" s="80"/>
      <c r="DQ4" s="80"/>
      <c r="DR4" s="80"/>
      <c r="DS4" s="80"/>
      <c r="DT4" s="80" t="s">
        <v>65</v>
      </c>
      <c r="DU4" s="80"/>
      <c r="DV4" s="80"/>
      <c r="DW4" s="80"/>
      <c r="DX4" s="80"/>
      <c r="DY4" s="80"/>
      <c r="DZ4" s="80"/>
      <c r="EA4" s="80"/>
      <c r="EB4" s="80"/>
      <c r="EC4" s="80"/>
      <c r="ED4" s="80"/>
      <c r="EE4" s="80" t="s">
        <v>66</v>
      </c>
      <c r="EF4" s="80"/>
      <c r="EG4" s="80"/>
      <c r="EH4" s="80"/>
      <c r="EI4" s="80"/>
      <c r="EJ4" s="80"/>
      <c r="EK4" s="80"/>
      <c r="EL4" s="80"/>
      <c r="EM4" s="80"/>
      <c r="EN4" s="80"/>
      <c r="EO4" s="80"/>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272060</v>
      </c>
      <c r="D6" s="19">
        <f t="shared" si="3"/>
        <v>46</v>
      </c>
      <c r="E6" s="19">
        <f t="shared" si="3"/>
        <v>17</v>
      </c>
      <c r="F6" s="19">
        <f t="shared" si="3"/>
        <v>1</v>
      </c>
      <c r="G6" s="19">
        <f t="shared" si="3"/>
        <v>0</v>
      </c>
      <c r="H6" s="19" t="str">
        <f t="shared" si="3"/>
        <v>大阪府　泉大津市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54.25</v>
      </c>
      <c r="P6" s="20">
        <f t="shared" si="3"/>
        <v>96.94</v>
      </c>
      <c r="Q6" s="20">
        <f t="shared" si="3"/>
        <v>81.86</v>
      </c>
      <c r="R6" s="20">
        <f t="shared" si="3"/>
        <v>2877</v>
      </c>
      <c r="S6" s="20">
        <f t="shared" si="3"/>
        <v>73807</v>
      </c>
      <c r="T6" s="20">
        <f t="shared" si="3"/>
        <v>14.33</v>
      </c>
      <c r="U6" s="20">
        <f t="shared" si="3"/>
        <v>5150.5200000000004</v>
      </c>
      <c r="V6" s="20">
        <f t="shared" si="3"/>
        <v>71219</v>
      </c>
      <c r="W6" s="20">
        <f t="shared" si="3"/>
        <v>9.2899999999999991</v>
      </c>
      <c r="X6" s="20">
        <f t="shared" si="3"/>
        <v>7666.2</v>
      </c>
      <c r="Y6" s="21" t="str">
        <f>IF(Y7="",NA(),Y7)</f>
        <v>-</v>
      </c>
      <c r="Z6" s="21" t="str">
        <f t="shared" ref="Z6:AH6" si="4">IF(Z7="",NA(),Z7)</f>
        <v>-</v>
      </c>
      <c r="AA6" s="21" t="str">
        <f t="shared" si="4"/>
        <v>-</v>
      </c>
      <c r="AB6" s="21">
        <f t="shared" si="4"/>
        <v>105.24</v>
      </c>
      <c r="AC6" s="21">
        <f t="shared" si="4"/>
        <v>106.66</v>
      </c>
      <c r="AD6" s="21" t="str">
        <f t="shared" si="4"/>
        <v>-</v>
      </c>
      <c r="AE6" s="21" t="str">
        <f t="shared" si="4"/>
        <v>-</v>
      </c>
      <c r="AF6" s="21" t="str">
        <f t="shared" si="4"/>
        <v>-</v>
      </c>
      <c r="AG6" s="21">
        <f t="shared" si="4"/>
        <v>107.87</v>
      </c>
      <c r="AH6" s="21">
        <f t="shared" si="4"/>
        <v>109.78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11.59</v>
      </c>
      <c r="AS6" s="21">
        <f t="shared" si="5"/>
        <v>9.36</v>
      </c>
      <c r="AT6" s="20" t="str">
        <f>IF(AT7="","",IF(AT7="-","【-】","【"&amp;SUBSTITUTE(TEXT(AT7,"#,##0.00"),"-","△")&amp;"】"))</f>
        <v>【3.09】</v>
      </c>
      <c r="AU6" s="21" t="str">
        <f>IF(AU7="",NA(),AU7)</f>
        <v>-</v>
      </c>
      <c r="AV6" s="21" t="str">
        <f t="shared" ref="AV6:BD6" si="6">IF(AV7="",NA(),AV7)</f>
        <v>-</v>
      </c>
      <c r="AW6" s="21" t="str">
        <f t="shared" si="6"/>
        <v>-</v>
      </c>
      <c r="AX6" s="21">
        <f t="shared" si="6"/>
        <v>17.62</v>
      </c>
      <c r="AY6" s="21">
        <f t="shared" si="6"/>
        <v>29.36</v>
      </c>
      <c r="AZ6" s="21" t="str">
        <f t="shared" si="6"/>
        <v>-</v>
      </c>
      <c r="BA6" s="21" t="str">
        <f t="shared" si="6"/>
        <v>-</v>
      </c>
      <c r="BB6" s="21" t="str">
        <f t="shared" si="6"/>
        <v>-</v>
      </c>
      <c r="BC6" s="21">
        <f t="shared" si="6"/>
        <v>37.200000000000003</v>
      </c>
      <c r="BD6" s="21">
        <f t="shared" si="6"/>
        <v>47.13</v>
      </c>
      <c r="BE6" s="20" t="str">
        <f>IF(BE7="","",IF(BE7="-","【-】","【"&amp;SUBSTITUTE(TEXT(BE7,"#,##0.00"),"-","△")&amp;"】"))</f>
        <v>【71.39】</v>
      </c>
      <c r="BF6" s="21" t="str">
        <f>IF(BF7="",NA(),BF7)</f>
        <v>-</v>
      </c>
      <c r="BG6" s="21" t="str">
        <f t="shared" ref="BG6:BO6" si="7">IF(BG7="",NA(),BG7)</f>
        <v>-</v>
      </c>
      <c r="BH6" s="21" t="str">
        <f t="shared" si="7"/>
        <v>-</v>
      </c>
      <c r="BI6" s="21">
        <f t="shared" si="7"/>
        <v>681.93</v>
      </c>
      <c r="BJ6" s="21">
        <f t="shared" si="7"/>
        <v>773.01</v>
      </c>
      <c r="BK6" s="21" t="str">
        <f t="shared" si="7"/>
        <v>-</v>
      </c>
      <c r="BL6" s="21" t="str">
        <f t="shared" si="7"/>
        <v>-</v>
      </c>
      <c r="BM6" s="21" t="str">
        <f t="shared" si="7"/>
        <v>-</v>
      </c>
      <c r="BN6" s="21">
        <f t="shared" si="7"/>
        <v>843.72</v>
      </c>
      <c r="BO6" s="21">
        <f t="shared" si="7"/>
        <v>788.62</v>
      </c>
      <c r="BP6" s="20" t="str">
        <f>IF(BP7="","",IF(BP7="-","【-】","【"&amp;SUBSTITUTE(TEXT(BP7,"#,##0.00"),"-","△")&amp;"】"))</f>
        <v>【669.11】</v>
      </c>
      <c r="BQ6" s="21" t="str">
        <f>IF(BQ7="",NA(),BQ7)</f>
        <v>-</v>
      </c>
      <c r="BR6" s="21" t="str">
        <f t="shared" ref="BR6:BZ6" si="8">IF(BR7="",NA(),BR7)</f>
        <v>-</v>
      </c>
      <c r="BS6" s="21" t="str">
        <f t="shared" si="8"/>
        <v>-</v>
      </c>
      <c r="BT6" s="21">
        <f t="shared" si="8"/>
        <v>115.82</v>
      </c>
      <c r="BU6" s="21">
        <f t="shared" si="8"/>
        <v>114.58</v>
      </c>
      <c r="BV6" s="21" t="str">
        <f t="shared" si="8"/>
        <v>-</v>
      </c>
      <c r="BW6" s="21" t="str">
        <f t="shared" si="8"/>
        <v>-</v>
      </c>
      <c r="BX6" s="21" t="str">
        <f t="shared" si="8"/>
        <v>-</v>
      </c>
      <c r="BY6" s="21">
        <f t="shared" si="8"/>
        <v>94.81</v>
      </c>
      <c r="BZ6" s="21">
        <f t="shared" si="8"/>
        <v>99.88</v>
      </c>
      <c r="CA6" s="20" t="str">
        <f>IF(CA7="","",IF(CA7="-","【-】","【"&amp;SUBSTITUTE(TEXT(CA7,"#,##0.00"),"-","△")&amp;"】"))</f>
        <v>【99.73】</v>
      </c>
      <c r="CB6" s="21" t="str">
        <f>IF(CB7="",NA(),CB7)</f>
        <v>-</v>
      </c>
      <c r="CC6" s="21" t="str">
        <f t="shared" ref="CC6:CK6" si="9">IF(CC7="",NA(),CC7)</f>
        <v>-</v>
      </c>
      <c r="CD6" s="21" t="str">
        <f t="shared" si="9"/>
        <v>-</v>
      </c>
      <c r="CE6" s="21">
        <f t="shared" si="9"/>
        <v>127.7</v>
      </c>
      <c r="CF6" s="21">
        <f t="shared" si="9"/>
        <v>128.94</v>
      </c>
      <c r="CG6" s="21" t="str">
        <f t="shared" si="9"/>
        <v>-</v>
      </c>
      <c r="CH6" s="21" t="str">
        <f t="shared" si="9"/>
        <v>-</v>
      </c>
      <c r="CI6" s="21" t="str">
        <f t="shared" si="9"/>
        <v>-</v>
      </c>
      <c r="CJ6" s="21">
        <f t="shared" si="9"/>
        <v>129.9</v>
      </c>
      <c r="CK6" s="21">
        <f t="shared" si="9"/>
        <v>126.94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80.11</v>
      </c>
      <c r="CV6" s="21">
        <f t="shared" si="10"/>
        <v>82.83</v>
      </c>
      <c r="CW6" s="20" t="str">
        <f>IF(CW7="","",IF(CW7="-","【-】","【"&amp;SUBSTITUTE(TEXT(CW7,"#,##0.00"),"-","△")&amp;"】"))</f>
        <v>【59.99】</v>
      </c>
      <c r="CX6" s="21" t="str">
        <f>IF(CX7="",NA(),CX7)</f>
        <v>-</v>
      </c>
      <c r="CY6" s="21" t="str">
        <f t="shared" ref="CY6:DG6" si="11">IF(CY7="",NA(),CY7)</f>
        <v>-</v>
      </c>
      <c r="CZ6" s="21" t="str">
        <f t="shared" si="11"/>
        <v>-</v>
      </c>
      <c r="DA6" s="21">
        <f t="shared" si="11"/>
        <v>90.17</v>
      </c>
      <c r="DB6" s="21">
        <f t="shared" si="11"/>
        <v>90.57</v>
      </c>
      <c r="DC6" s="21" t="str">
        <f t="shared" si="11"/>
        <v>-</v>
      </c>
      <c r="DD6" s="21" t="str">
        <f t="shared" si="11"/>
        <v>-</v>
      </c>
      <c r="DE6" s="21" t="str">
        <f t="shared" si="11"/>
        <v>-</v>
      </c>
      <c r="DF6" s="21">
        <f t="shared" si="11"/>
        <v>95.96</v>
      </c>
      <c r="DG6" s="21">
        <f t="shared" si="11"/>
        <v>95.73</v>
      </c>
      <c r="DH6" s="20" t="str">
        <f>IF(DH7="","",IF(DH7="-","【-】","【"&amp;SUBSTITUTE(TEXT(DH7,"#,##0.00"),"-","△")&amp;"】"))</f>
        <v>【95.72】</v>
      </c>
      <c r="DI6" s="21" t="str">
        <f>IF(DI7="",NA(),DI7)</f>
        <v>-</v>
      </c>
      <c r="DJ6" s="21" t="str">
        <f t="shared" ref="DJ6:DR6" si="12">IF(DJ7="",NA(),DJ7)</f>
        <v>-</v>
      </c>
      <c r="DK6" s="21" t="str">
        <f t="shared" si="12"/>
        <v>-</v>
      </c>
      <c r="DL6" s="21">
        <f t="shared" si="12"/>
        <v>46.93</v>
      </c>
      <c r="DM6" s="21">
        <f t="shared" si="12"/>
        <v>48.18</v>
      </c>
      <c r="DN6" s="21" t="str">
        <f t="shared" si="12"/>
        <v>-</v>
      </c>
      <c r="DO6" s="21" t="str">
        <f t="shared" si="12"/>
        <v>-</v>
      </c>
      <c r="DP6" s="21" t="str">
        <f t="shared" si="12"/>
        <v>-</v>
      </c>
      <c r="DQ6" s="21">
        <f t="shared" si="12"/>
        <v>20.23</v>
      </c>
      <c r="DR6" s="21">
        <f t="shared" si="12"/>
        <v>22.34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1.63</v>
      </c>
      <c r="EC6" s="21">
        <f t="shared" si="13"/>
        <v>1.94</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0.12</v>
      </c>
      <c r="EN6" s="21">
        <f t="shared" si="14"/>
        <v>0.35</v>
      </c>
      <c r="EO6" s="20" t="str">
        <f>IF(EO7="","",IF(EO7="-","【-】","【"&amp;SUBSTITUTE(TEXT(EO7,"#,##0.00"),"-","△")&amp;"】"))</f>
        <v>【0.24】</v>
      </c>
    </row>
    <row r="7" spans="1:148" s="22" customFormat="1" x14ac:dyDescent="0.15">
      <c r="A7" s="14"/>
      <c r="B7" s="23">
        <v>2021</v>
      </c>
      <c r="C7" s="23">
        <v>272060</v>
      </c>
      <c r="D7" s="23">
        <v>46</v>
      </c>
      <c r="E7" s="23">
        <v>17</v>
      </c>
      <c r="F7" s="23">
        <v>1</v>
      </c>
      <c r="G7" s="23">
        <v>0</v>
      </c>
      <c r="H7" s="23" t="s">
        <v>96</v>
      </c>
      <c r="I7" s="23" t="s">
        <v>97</v>
      </c>
      <c r="J7" s="23" t="s">
        <v>98</v>
      </c>
      <c r="K7" s="23" t="s">
        <v>99</v>
      </c>
      <c r="L7" s="23" t="s">
        <v>100</v>
      </c>
      <c r="M7" s="23" t="s">
        <v>101</v>
      </c>
      <c r="N7" s="24" t="s">
        <v>102</v>
      </c>
      <c r="O7" s="24">
        <v>54.25</v>
      </c>
      <c r="P7" s="24">
        <v>96.94</v>
      </c>
      <c r="Q7" s="24">
        <v>81.86</v>
      </c>
      <c r="R7" s="24">
        <v>2877</v>
      </c>
      <c r="S7" s="24">
        <v>73807</v>
      </c>
      <c r="T7" s="24">
        <v>14.33</v>
      </c>
      <c r="U7" s="24">
        <v>5150.5200000000004</v>
      </c>
      <c r="V7" s="24">
        <v>71219</v>
      </c>
      <c r="W7" s="24">
        <v>9.2899999999999991</v>
      </c>
      <c r="X7" s="24">
        <v>7666.2</v>
      </c>
      <c r="Y7" s="24" t="s">
        <v>102</v>
      </c>
      <c r="Z7" s="24" t="s">
        <v>102</v>
      </c>
      <c r="AA7" s="24" t="s">
        <v>102</v>
      </c>
      <c r="AB7" s="24">
        <v>105.24</v>
      </c>
      <c r="AC7" s="24">
        <v>106.66</v>
      </c>
      <c r="AD7" s="24" t="s">
        <v>102</v>
      </c>
      <c r="AE7" s="24" t="s">
        <v>102</v>
      </c>
      <c r="AF7" s="24" t="s">
        <v>102</v>
      </c>
      <c r="AG7" s="24">
        <v>107.87</v>
      </c>
      <c r="AH7" s="24">
        <v>109.78</v>
      </c>
      <c r="AI7" s="24">
        <v>107.02</v>
      </c>
      <c r="AJ7" s="24" t="s">
        <v>102</v>
      </c>
      <c r="AK7" s="24" t="s">
        <v>102</v>
      </c>
      <c r="AL7" s="24" t="s">
        <v>102</v>
      </c>
      <c r="AM7" s="24">
        <v>0</v>
      </c>
      <c r="AN7" s="24">
        <v>0</v>
      </c>
      <c r="AO7" s="24" t="s">
        <v>102</v>
      </c>
      <c r="AP7" s="24" t="s">
        <v>102</v>
      </c>
      <c r="AQ7" s="24" t="s">
        <v>102</v>
      </c>
      <c r="AR7" s="24">
        <v>11.59</v>
      </c>
      <c r="AS7" s="24">
        <v>9.36</v>
      </c>
      <c r="AT7" s="24">
        <v>3.09</v>
      </c>
      <c r="AU7" s="24" t="s">
        <v>102</v>
      </c>
      <c r="AV7" s="24" t="s">
        <v>102</v>
      </c>
      <c r="AW7" s="24" t="s">
        <v>102</v>
      </c>
      <c r="AX7" s="24">
        <v>17.62</v>
      </c>
      <c r="AY7" s="24">
        <v>29.36</v>
      </c>
      <c r="AZ7" s="24" t="s">
        <v>102</v>
      </c>
      <c r="BA7" s="24" t="s">
        <v>102</v>
      </c>
      <c r="BB7" s="24" t="s">
        <v>102</v>
      </c>
      <c r="BC7" s="24">
        <v>37.200000000000003</v>
      </c>
      <c r="BD7" s="24">
        <v>47.13</v>
      </c>
      <c r="BE7" s="24">
        <v>71.39</v>
      </c>
      <c r="BF7" s="24" t="s">
        <v>102</v>
      </c>
      <c r="BG7" s="24" t="s">
        <v>102</v>
      </c>
      <c r="BH7" s="24" t="s">
        <v>102</v>
      </c>
      <c r="BI7" s="24">
        <v>681.93</v>
      </c>
      <c r="BJ7" s="24">
        <v>773.01</v>
      </c>
      <c r="BK7" s="24" t="s">
        <v>102</v>
      </c>
      <c r="BL7" s="24" t="s">
        <v>102</v>
      </c>
      <c r="BM7" s="24" t="s">
        <v>102</v>
      </c>
      <c r="BN7" s="24">
        <v>843.72</v>
      </c>
      <c r="BO7" s="24">
        <v>788.62</v>
      </c>
      <c r="BP7" s="24">
        <v>669.11</v>
      </c>
      <c r="BQ7" s="24" t="s">
        <v>102</v>
      </c>
      <c r="BR7" s="24" t="s">
        <v>102</v>
      </c>
      <c r="BS7" s="24" t="s">
        <v>102</v>
      </c>
      <c r="BT7" s="24">
        <v>115.82</v>
      </c>
      <c r="BU7" s="24">
        <v>114.58</v>
      </c>
      <c r="BV7" s="24" t="s">
        <v>102</v>
      </c>
      <c r="BW7" s="24" t="s">
        <v>102</v>
      </c>
      <c r="BX7" s="24" t="s">
        <v>102</v>
      </c>
      <c r="BY7" s="24">
        <v>94.81</v>
      </c>
      <c r="BZ7" s="24">
        <v>99.88</v>
      </c>
      <c r="CA7" s="24">
        <v>99.73</v>
      </c>
      <c r="CB7" s="24" t="s">
        <v>102</v>
      </c>
      <c r="CC7" s="24" t="s">
        <v>102</v>
      </c>
      <c r="CD7" s="24" t="s">
        <v>102</v>
      </c>
      <c r="CE7" s="24">
        <v>127.7</v>
      </c>
      <c r="CF7" s="24">
        <v>128.94</v>
      </c>
      <c r="CG7" s="24" t="s">
        <v>102</v>
      </c>
      <c r="CH7" s="24" t="s">
        <v>102</v>
      </c>
      <c r="CI7" s="24" t="s">
        <v>102</v>
      </c>
      <c r="CJ7" s="24">
        <v>129.9</v>
      </c>
      <c r="CK7" s="24">
        <v>126.94</v>
      </c>
      <c r="CL7" s="24">
        <v>134.97999999999999</v>
      </c>
      <c r="CM7" s="24" t="s">
        <v>102</v>
      </c>
      <c r="CN7" s="24" t="s">
        <v>102</v>
      </c>
      <c r="CO7" s="24" t="s">
        <v>102</v>
      </c>
      <c r="CP7" s="24" t="s">
        <v>102</v>
      </c>
      <c r="CQ7" s="24" t="s">
        <v>102</v>
      </c>
      <c r="CR7" s="24" t="s">
        <v>102</v>
      </c>
      <c r="CS7" s="24" t="s">
        <v>102</v>
      </c>
      <c r="CT7" s="24" t="s">
        <v>102</v>
      </c>
      <c r="CU7" s="24">
        <v>80.11</v>
      </c>
      <c r="CV7" s="24">
        <v>82.83</v>
      </c>
      <c r="CW7" s="24">
        <v>59.99</v>
      </c>
      <c r="CX7" s="24" t="s">
        <v>102</v>
      </c>
      <c r="CY7" s="24" t="s">
        <v>102</v>
      </c>
      <c r="CZ7" s="24" t="s">
        <v>102</v>
      </c>
      <c r="DA7" s="24">
        <v>90.17</v>
      </c>
      <c r="DB7" s="24">
        <v>90.57</v>
      </c>
      <c r="DC7" s="24" t="s">
        <v>102</v>
      </c>
      <c r="DD7" s="24" t="s">
        <v>102</v>
      </c>
      <c r="DE7" s="24" t="s">
        <v>102</v>
      </c>
      <c r="DF7" s="24">
        <v>95.96</v>
      </c>
      <c r="DG7" s="24">
        <v>95.73</v>
      </c>
      <c r="DH7" s="24">
        <v>95.72</v>
      </c>
      <c r="DI7" s="24" t="s">
        <v>102</v>
      </c>
      <c r="DJ7" s="24" t="s">
        <v>102</v>
      </c>
      <c r="DK7" s="24" t="s">
        <v>102</v>
      </c>
      <c r="DL7" s="24">
        <v>46.93</v>
      </c>
      <c r="DM7" s="24">
        <v>48.18</v>
      </c>
      <c r="DN7" s="24" t="s">
        <v>102</v>
      </c>
      <c r="DO7" s="24" t="s">
        <v>102</v>
      </c>
      <c r="DP7" s="24" t="s">
        <v>102</v>
      </c>
      <c r="DQ7" s="24">
        <v>20.23</v>
      </c>
      <c r="DR7" s="24">
        <v>22.34</v>
      </c>
      <c r="DS7" s="24">
        <v>38.17</v>
      </c>
      <c r="DT7" s="24" t="s">
        <v>102</v>
      </c>
      <c r="DU7" s="24" t="s">
        <v>102</v>
      </c>
      <c r="DV7" s="24" t="s">
        <v>102</v>
      </c>
      <c r="DW7" s="24">
        <v>0</v>
      </c>
      <c r="DX7" s="24">
        <v>0</v>
      </c>
      <c r="DY7" s="24" t="s">
        <v>102</v>
      </c>
      <c r="DZ7" s="24" t="s">
        <v>102</v>
      </c>
      <c r="EA7" s="24" t="s">
        <v>102</v>
      </c>
      <c r="EB7" s="24">
        <v>1.63</v>
      </c>
      <c r="EC7" s="24">
        <v>1.94</v>
      </c>
      <c r="ED7" s="24">
        <v>6.54</v>
      </c>
      <c r="EE7" s="24" t="s">
        <v>102</v>
      </c>
      <c r="EF7" s="24" t="s">
        <v>102</v>
      </c>
      <c r="EG7" s="24" t="s">
        <v>102</v>
      </c>
      <c r="EH7" s="24">
        <v>0</v>
      </c>
      <c r="EI7" s="24">
        <v>0</v>
      </c>
      <c r="EJ7" s="24" t="s">
        <v>102</v>
      </c>
      <c r="EK7" s="24" t="s">
        <v>102</v>
      </c>
      <c r="EL7" s="24" t="s">
        <v>102</v>
      </c>
      <c r="EM7" s="24">
        <v>0.12</v>
      </c>
      <c r="EN7" s="24">
        <v>0.35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2023-02-17T10:37:35Z</cp:lastPrinted>
  <dcterms:modified xsi:type="dcterms:W3CDTF">2023-02-28T00:11:26Z</dcterms:modified>
</cp:coreProperties>
</file>