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52pi69kEA3PdLLc65vaPXTqae5/tFGsboRXwJlaUhxwl3Yg9jRLYDMpgKbuoWBfgOgY645IhCj1OB4M1ABu0EA==" workbookSaltValue="uX/oniXQMGCRsgTy5oVwc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<sst xmlns="http://schemas.openxmlformats.org/spreadsheetml/2006/main" count="228" uniqueCount="114">
  <si>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</si>
  <si>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</si>
  <si>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</si>
  <si>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</si>
  <si>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</si>
  <si>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</si>
  <si>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</si>
  <si>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</si>
  <si>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</si>
  <si>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</si>
  <si>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</si>
  <si>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</si>
  <si>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</si>
  <si>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</si>
  <si>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</si>
  <si>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</si>
  <si>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</si>
  <si>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</si>
  <si>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</si>
  <si>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</si>
  <si>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</si>
  <si>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</si>
  <si>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</si>
  <si>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</si>
  <si>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</si>
  <si>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</si>
  <si>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</si>
  <si>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</si>
  <si>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</si>
  <si>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</si>
  <si>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</si>
  <si>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</si>
  <si>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</si>
  <si>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</si>
  <si>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</si>
  <si>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</si>
  <si>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</si>
  <si>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</si>
  <si>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</si>
  <si>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</si>
  <si>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</si>
  <si>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</si>
  <si>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</si>
  <si>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</si>
  <si>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</si>
  <si>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</si>
  <si>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</si>
  <si>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</si>
  <si>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</si>
  <si>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</si>
  <si>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</si>
  <si>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</si>
  <si>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</si>
  <si>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</si>
  <si>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</si>
  <si>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</si>
  <si>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</si>
  <si>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</si>
  <si>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</si>
  <si>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</si>
  <si>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</si>
  <si>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</si>
  <si>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</si>
  <si>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</si>
  <si>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</si>
  <si>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</si>
  <si>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</si>
  <si>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</si>
  <si>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</si>
  <si>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</si>
  <si>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</si>
  <si>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</si>
  <si>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</si>
  <si>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</si>
  <si>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</si>
  <si>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</si>
  <si>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</si>
  <si>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</si>
  <si>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</si>
  <si>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</si>
  <si>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</si>
  <si>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</si>
  <si>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</si>
  <si>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</si>
  <si>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</si>
  <si>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</si>
  <si>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</si>
  <si>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</si>
  <si>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</si>
  <si>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</si>
  <si>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</si>
  <si>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</si>
  <si>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</si>
  <si>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吹田市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</si>
  <si>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</si>
  <si>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</si>
  <si>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</si>
  <si>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</si>
  <si>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</si>
  <si>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</si>
  <si>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</si>
  <si>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</si>
  <si>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</si>
  <si>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</si>
  <si>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</si>
  <si>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</si>
  <si>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</si>
  <si>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</si>
  <si>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</si>
  <si>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</si>
  <si>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</si>
  <si>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令和3年度は、令和2年度から続く新型コロナウイルス感染拡大の影響はあるものの、おおむね見込みどおりの状況となった。
　経営面について、施設を有効に利用し(1.⑦)、維持管理に努めることで高い有収率を保っており(1.⑧)、給水原価は平均値よりも低く抑えることができている(1.⑥)。平成28年4月に水需要構造の変化に対応した料金体系へと改定したことや、令和2年4月の平均改定率15.2％の料金改定により、経常収支比率や料金回収率の値は一定の水準を維持している(1.①⑤)。
　しかし、コロナ禍における社会経済活動の状況や、新しい生活様式が定着したことによる水需要構造の変化など、事業経営への影響に注視する必要がある。
　老朽化の状況について、依然として管路経年化率は非常に高い(2.②)状況にある一方で、計画的な管路更新事業や鉛製給水管の取替事業を進めていることなどにより、平均値よりも高い水準の有収率を維持(1.⑧)していることから、適切に維持管理を実施できていると考える。今後も毎年約1%を上回る管路更新（2.③）を着実に進める必要がある。このような施設更新には莫大な資金が必要となることから、アセットマネジメントにより更新費用の平準化などに取り組むとともに、施設整備を計画的に進めることで、持続可能な事業推進に努める。
　令和元年9月に策定した経営戦略と位置付ける新たな「水道事業ビジョン」に基づき、今後も健全な水道システムを未来に繋いでいくために、経営基盤の強化に努めるとともに、施設整備を着実に進め、強靭な水道施設の構築に取り組んでいる。
　また、令和2年4月から平均改定率15.2%の水道料金の値上げを実施し、経営基盤の強化を図っており、健全な経営を維持できる見込みである。
　引き続き、更なる経営効率化に向けて検討するとともに、3年から5年の周期で適正な水道料金水準の検証を行い、必要な見直しを図る必要がある。</t>
    <rPh sb="8" eb="10">
      <t>レイワ</t>
    </rPh>
    <rPh sb="11" eb="13">
      <t>ネンド</t>
    </rPh>
    <rPh sb="15" eb="16">
      <t>ツヅ</t>
    </rPh>
    <rPh sb="245" eb="246">
      <t>カ</t>
    </rPh>
    <rPh sb="250" eb="256">
      <t>シャカイケイザイカツドウ</t>
    </rPh>
    <rPh sb="257" eb="259">
      <t>ジョウキョウ</t>
    </rPh>
    <rPh sb="261" eb="262">
      <t>アタラ</t>
    </rPh>
    <rPh sb="264" eb="268">
      <t>セイカツヨウシキ</t>
    </rPh>
    <rPh sb="269" eb="271">
      <t>テイチャク</t>
    </rPh>
    <rPh sb="278" eb="281">
      <t>ミズジュヨウ</t>
    </rPh>
    <rPh sb="281" eb="283">
      <t>コウゾウ</t>
    </rPh>
    <rPh sb="284" eb="286">
      <t>ヘンカ</t>
    </rPh>
    <rPh sb="289" eb="291">
      <t>ジギョウ</t>
    </rPh>
    <rPh sb="298" eb="300">
      <t>チュウシ</t>
    </rPh>
    <rPh sb="302" eb="304">
      <t>ヒツヨウ</t>
    </rPh>
    <rPh sb="352" eb="355">
      <t>ケイカクテキ</t>
    </rPh>
    <rPh sb="356" eb="360">
      <t>カンロコウシン</t>
    </rPh>
    <rPh sb="360" eb="362">
      <t>ジギョウ</t>
    </rPh>
    <rPh sb="363" eb="368">
      <t>ナマリセイキュウスイカン</t>
    </rPh>
    <rPh sb="369" eb="373">
      <t>トリカエジギョウ</t>
    </rPh>
    <rPh sb="374" eb="375">
      <t>スス</t>
    </rPh>
    <phoneticPr fontId="4"/>
  </si>
  <si>
    <t>　①経常収支比率はいずれの年度も100%を超えており、単年度黒字を継続できている。
　平成28年4月及び令和2年4月に料金改定（値上げ）を実施したことに加えて、コロナ禍の影響による有収水量の増加に伴い、給水収益が増えたことから、値は上昇傾向にある。
　②累積欠損は発生していない。
　③流動比率は、大規模な工事の実施による建設改良費未払金の増加から、令和元年度及び令和2年度の数値が減少したものの、令和3年度は年度末時点の流動負債が減少したことにより、数値が上昇した。
　④企業債残高対給水収益比率は、これまで外部資金に頼りすぎることなく施設整備を進めてきたことにより、類似団体平均値（以下「平均値」という。）よりも低い水準を維持してきた。しかしながら、近年は施設の再構築や更新・耐震化を進めているため企業債への依存が大きくなってきており、企業債残高は上昇傾向にある。
　⑤料金回収率は、料金改定により給水収益が増加したことなどにより、100%を上回っている。
　⑥給水原価は、地形を活かした自然流下による配水の推進や、給水原価が安い自己水を最大限に活用するなどの効率的な水運用により、平均値を下回っている。
　⑦施設利用率は、適切な施設規模を確保した上で、水需要を見据えた水源計画の見直しを行うことにより、効率的な施設運用ができていることから、平均値よりも高い水準を維持している。
　⑧有収率はおおむね例年どおりであった。本市では、昭和51年度より漏水防止対策に取り組んでいることに加えて、管路更新や鉛製給水管の取替事業を進めていることから、平均値を大きく上回る水準を維持できている。</t>
    <rPh sb="69" eb="71">
      <t>ジッシ</t>
    </rPh>
    <rPh sb="116" eb="118">
      <t>ジョウショウ</t>
    </rPh>
    <rPh sb="118" eb="120">
      <t>ケイコウ</t>
    </rPh>
    <rPh sb="143" eb="147">
      <t>リュウドウヒリツ</t>
    </rPh>
    <rPh sb="149" eb="152">
      <t>ダイキボ</t>
    </rPh>
    <rPh sb="153" eb="155">
      <t>コウジ</t>
    </rPh>
    <rPh sb="156" eb="158">
      <t>ジッシ</t>
    </rPh>
    <rPh sb="175" eb="177">
      <t>レイワ</t>
    </rPh>
    <rPh sb="177" eb="180">
      <t>ガンネンド</t>
    </rPh>
    <rPh sb="180" eb="181">
      <t>オヨ</t>
    </rPh>
    <rPh sb="182" eb="184">
      <t>レイワ</t>
    </rPh>
    <rPh sb="185" eb="187">
      <t>ネンド</t>
    </rPh>
    <rPh sb="188" eb="190">
      <t>スウチ</t>
    </rPh>
    <rPh sb="191" eb="193">
      <t>ゲンショウ</t>
    </rPh>
    <rPh sb="199" eb="201">
      <t>レイワ</t>
    </rPh>
    <rPh sb="202" eb="204">
      <t>ネンド</t>
    </rPh>
    <rPh sb="205" eb="208">
      <t>ネンドマツ</t>
    </rPh>
    <rPh sb="208" eb="210">
      <t>ジテン</t>
    </rPh>
    <rPh sb="211" eb="215">
      <t>リュウドウフサイ</t>
    </rPh>
    <rPh sb="216" eb="218">
      <t>ゲンショウ</t>
    </rPh>
    <rPh sb="226" eb="228">
      <t>スウチ</t>
    </rPh>
    <rPh sb="229" eb="231">
      <t>ジョウショウ</t>
    </rPh>
    <rPh sb="493" eb="496">
      <t>ヘイキンチ</t>
    </rPh>
    <rPh sb="497" eb="499">
      <t>シタマワ</t>
    </rPh>
    <rPh sb="526" eb="527">
      <t>ウエ</t>
    </rPh>
    <rPh sb="529" eb="532">
      <t>ミズジュヨウ</t>
    </rPh>
    <rPh sb="533" eb="535">
      <t>ミス</t>
    </rPh>
    <rPh sb="537" eb="541">
      <t>スイゲンケイカク</t>
    </rPh>
    <rPh sb="542" eb="544">
      <t>ミナオ</t>
    </rPh>
    <rPh sb="546" eb="547">
      <t>オコナ</t>
    </rPh>
    <rPh sb="560" eb="562">
      <t>ウンヨウ</t>
    </rPh>
    <rPh sb="573" eb="576">
      <t>ヘイキンチ</t>
    </rPh>
    <rPh sb="579" eb="580">
      <t>タカ</t>
    </rPh>
    <rPh sb="581" eb="583">
      <t>スイジュン</t>
    </rPh>
    <rPh sb="584" eb="586">
      <t>イジ</t>
    </rPh>
    <rPh sb="642" eb="643">
      <t>クワ</t>
    </rPh>
    <rPh sb="646" eb="650">
      <t>カンロコウシン</t>
    </rPh>
    <rPh sb="651" eb="656">
      <t>ナマリセイキュウスイカン</t>
    </rPh>
    <rPh sb="657" eb="659">
      <t>トリカエ</t>
    </rPh>
    <rPh sb="659" eb="661">
      <t>ジギョウ</t>
    </rPh>
    <rPh sb="662" eb="663">
      <t>スス</t>
    </rPh>
    <phoneticPr fontId="4"/>
  </si>
  <si>
    <t>　①有形固定資産減価償却率は平均値の推移と同様に微増の傾向にあったが、水処理施設を更新したことや、調査･点検、評価･診断のもと、本市独自の更新基準により、効率的な施設更新を計画的に進めていることから、数値は減少している。
　②本市においては、高度経済成長期に建設された大量の水道管が法定耐用年数の40年を超えたことにより、管路経年化率が平均よりも著しく高くなっている。
　平均値が上昇傾向となる一方で、本市においては、計画的な管路更新事業に取り組むことで、ほぼ横ばいの水準に保つことができている。
　③管路更新率は、平成25年度から積極的に更新事業に取り組み、平均値よりも高い水準を維持できている。令和3年度も令和2年度と同様に、平均値と比較して約2倍の値となっている。</t>
    <rPh sb="35" eb="38">
      <t>ミズショリ</t>
    </rPh>
    <rPh sb="38" eb="40">
      <t>シセツ</t>
    </rPh>
    <rPh sb="41" eb="43">
      <t>コウシン</t>
    </rPh>
    <rPh sb="86" eb="89">
      <t>ケイカクテキ</t>
    </rPh>
    <rPh sb="100" eb="102">
      <t>スウチ</t>
    </rPh>
    <rPh sb="103" eb="105">
      <t>ゲンショウ</t>
    </rPh>
    <rPh sb="113" eb="115">
      <t>ホンシ</t>
    </rPh>
    <rPh sb="168" eb="170">
      <t>ヘイキン</t>
    </rPh>
    <rPh sb="173" eb="174">
      <t>イチジル</t>
    </rPh>
    <rPh sb="186" eb="188">
      <t>ヘイキン</t>
    </rPh>
    <rPh sb="190" eb="192">
      <t>ジョウショウ</t>
    </rPh>
    <rPh sb="192" eb="194">
      <t>ケイコウ</t>
    </rPh>
    <rPh sb="197" eb="199">
      <t>イッポウ</t>
    </rPh>
    <rPh sb="201" eb="203">
      <t>ホンシ</t>
    </rPh>
    <rPh sb="209" eb="212">
      <t>ケイカクテキ</t>
    </rPh>
    <rPh sb="213" eb="217">
      <t>カンロコウシン</t>
    </rPh>
    <rPh sb="217" eb="219">
      <t>ジギョウ</t>
    </rPh>
    <rPh sb="220" eb="221">
      <t>ト</t>
    </rPh>
    <rPh sb="222" eb="223">
      <t>ク</t>
    </rPh>
    <rPh sb="230" eb="231">
      <t>ヨコ</t>
    </rPh>
    <rPh sb="234" eb="236">
      <t>スイジュン</t>
    </rPh>
    <rPh sb="237" eb="238">
      <t>タモ</t>
    </rPh>
    <rPh sb="305" eb="307">
      <t>レイワ</t>
    </rPh>
    <rPh sb="308" eb="310">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</si>
</sst>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1.21</c:v>
                </c:pt>
                <c:pt idx="1">
                  <c:v>0.97</c:v>
                </c:pt>
                <c:pt idx="2">
                  <c:v>1.44</c:v>
                </c:pt>
                <c:pt idx="3">
                  <c:v>1.68</c:v>
                </c:pt>
                <c:pt idx="4">
                  <c:v>1.34</c:v>
                </c:pt>
              </c:numCache>
            </c:numRef>
          </c:val>
          <c:extLst>
            <c:ext xmlns:c16="http://schemas.microsoft.com/office/drawing/2014/chart" uri="{C3380CC4-5D6E-409C-BE32-E72D297353CC}">
              <c16:uniqueId val="{00000000-1693-46E3-8E1A-F43E1E6084F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1693-46E3-8E1A-F43E1E6084F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80.95</c:v>
                </c:pt>
                <c:pt idx="1">
                  <c:v>81.14</c:v>
                </c:pt>
                <c:pt idx="2">
                  <c:v>80.25</c:v>
                </c:pt>
                <c:pt idx="3">
                  <c:v>81.88</c:v>
                </c:pt>
                <c:pt idx="4">
                  <c:v>80.959999999999994</c:v>
                </c:pt>
              </c:numCache>
            </c:numRef>
          </c:val>
          <c:extLst>
            <c:ext xmlns:c16="http://schemas.microsoft.com/office/drawing/2014/chart" uri="{C3380CC4-5D6E-409C-BE32-E72D297353CC}">
              <c16:uniqueId val="{00000000-618E-4232-BDC1-A45BF83BB07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618E-4232-BDC1-A45BF83BB07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96.04</c:v>
                </c:pt>
                <c:pt idx="1">
                  <c:v>95.88</c:v>
                </c:pt>
                <c:pt idx="2">
                  <c:v>96.16</c:v>
                </c:pt>
                <c:pt idx="3">
                  <c:v>96.06</c:v>
                </c:pt>
                <c:pt idx="4">
                  <c:v>96.66</c:v>
                </c:pt>
              </c:numCache>
            </c:numRef>
          </c:val>
          <c:extLst>
            <c:ext xmlns:c16="http://schemas.microsoft.com/office/drawing/2014/chart" uri="{C3380CC4-5D6E-409C-BE32-E72D297353CC}">
              <c16:uniqueId val="{00000000-795E-48E1-B664-FA0FF284604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795E-48E1-B664-FA0FF284604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119.02</c:v>
                </c:pt>
                <c:pt idx="1">
                  <c:v>118.8</c:v>
                </c:pt>
                <c:pt idx="2">
                  <c:v>121.63</c:v>
                </c:pt>
                <c:pt idx="3">
                  <c:v>136.47999999999999</c:v>
                </c:pt>
                <c:pt idx="4">
                  <c:v>135.94</c:v>
                </c:pt>
              </c:numCache>
            </c:numRef>
          </c:val>
          <c:extLst>
            <c:ext xmlns:c16="http://schemas.microsoft.com/office/drawing/2014/chart" uri="{C3380CC4-5D6E-409C-BE32-E72D297353CC}">
              <c16:uniqueId val="{00000000-B8EF-44D9-87F2-4C5402793D5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B8EF-44D9-87F2-4C5402793D5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43.25</c:v>
                </c:pt>
                <c:pt idx="1">
                  <c:v>43.3</c:v>
                </c:pt>
                <c:pt idx="2">
                  <c:v>43.58</c:v>
                </c:pt>
                <c:pt idx="3">
                  <c:v>43.68</c:v>
                </c:pt>
                <c:pt idx="4">
                  <c:v>37.19</c:v>
                </c:pt>
              </c:numCache>
            </c:numRef>
          </c:val>
          <c:extLst>
            <c:ext xmlns:c16="http://schemas.microsoft.com/office/drawing/2014/chart" uri="{C3380CC4-5D6E-409C-BE32-E72D297353CC}">
              <c16:uniqueId val="{00000000-7526-47CD-B7BF-F3819B7026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7526-47CD-B7BF-F3819B7026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37.26</c:v>
                </c:pt>
                <c:pt idx="1">
                  <c:v>37.69</c:v>
                </c:pt>
                <c:pt idx="2">
                  <c:v>37.96</c:v>
                </c:pt>
                <c:pt idx="3">
                  <c:v>38.020000000000003</c:v>
                </c:pt>
                <c:pt idx="4">
                  <c:v>38</c:v>
                </c:pt>
              </c:numCache>
            </c:numRef>
          </c:val>
          <c:extLst>
            <c:ext xmlns:c16="http://schemas.microsoft.com/office/drawing/2014/chart" uri="{C3380CC4-5D6E-409C-BE32-E72D297353CC}">
              <c16:uniqueId val="{00000000-E67A-451C-81BB-8F5366D2BFF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E67A-451C-81BB-8F5366D2BFF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1C-461B-943F-03D64F4DAF5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71C-461B-943F-03D64F4DAF5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198.94</c:v>
                </c:pt>
                <c:pt idx="1">
                  <c:v>199.17</c:v>
                </c:pt>
                <c:pt idx="2">
                  <c:v>163.72999999999999</c:v>
                </c:pt>
                <c:pt idx="3">
                  <c:v>169.87</c:v>
                </c:pt>
                <c:pt idx="4">
                  <c:v>261.39999999999998</c:v>
                </c:pt>
              </c:numCache>
            </c:numRef>
          </c:val>
          <c:extLst>
            <c:ext xmlns:c16="http://schemas.microsoft.com/office/drawing/2014/chart" uri="{C3380CC4-5D6E-409C-BE32-E72D297353CC}">
              <c16:uniqueId val="{00000000-6D0D-47AB-B54E-CD30F854790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6D0D-47AB-B54E-CD30F854790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170.09</c:v>
                </c:pt>
                <c:pt idx="1">
                  <c:v>187.06</c:v>
                </c:pt>
                <c:pt idx="2">
                  <c:v>224.17</c:v>
                </c:pt>
                <c:pt idx="3">
                  <c:v>243.69</c:v>
                </c:pt>
                <c:pt idx="4">
                  <c:v>258.81</c:v>
                </c:pt>
              </c:numCache>
            </c:numRef>
          </c:val>
          <c:extLst>
            <c:ext xmlns:c16="http://schemas.microsoft.com/office/drawing/2014/chart" uri="{C3380CC4-5D6E-409C-BE32-E72D297353CC}">
              <c16:uniqueId val="{00000000-3C99-4E25-A141-D096499B9F6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3C99-4E25-A141-D096499B9F6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109.44</c:v>
                </c:pt>
                <c:pt idx="1">
                  <c:v>107.26</c:v>
                </c:pt>
                <c:pt idx="2">
                  <c:v>110.71</c:v>
                </c:pt>
                <c:pt idx="3">
                  <c:v>123.96</c:v>
                </c:pt>
                <c:pt idx="4">
                  <c:v>124.18</c:v>
                </c:pt>
              </c:numCache>
            </c:numRef>
          </c:val>
          <c:extLst>
            <c:ext xmlns:c16="http://schemas.microsoft.com/office/drawing/2014/chart" uri="{C3380CC4-5D6E-409C-BE32-E72D297353CC}">
              <c16:uniqueId val="{00000000-77B0-4827-BB5D-E4F7EC536F7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77B0-4827-BB5D-E4F7EC536F7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137.13999999999999</c:v>
                </c:pt>
                <c:pt idx="1">
                  <c:v>140.9</c:v>
                </c:pt>
                <c:pt idx="2">
                  <c:v>135.71</c:v>
                </c:pt>
                <c:pt idx="3">
                  <c:v>135.08000000000001</c:v>
                </c:pt>
                <c:pt idx="4">
                  <c:v>136.46</c:v>
                </c:pt>
              </c:numCache>
            </c:numRef>
          </c:val>
          <c:extLst>
            <c:ext xmlns:c16="http://schemas.microsoft.com/office/drawing/2014/chart" uri="{C3380CC4-5D6E-409C-BE32-E72D297353CC}">
              <c16:uniqueId val="{00000000-94C6-49F8-B230-B7FFC2A45B3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94C6-49F8-B230-B7FFC2A45B3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大阪府　吹田市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A1</v>
      </c>
      <c r="X8" s="78"/>
      <c r="Y8" s="78"/>
      <c r="Z8" s="78"/>
      <c r="AA8" s="78"/>
      <c r="AB8" s="78"/>
      <c r="AC8" s="78"/>
      <c r="AD8" s="78" t="str">
        <f>データ!$M$6</f>
        <v>自治体職員</v>
      </c>
      <c r="AE8" s="78"/>
      <c r="AF8" s="78"/>
      <c r="AG8" s="78"/>
      <c r="AH8" s="78"/>
      <c r="AI8" s="78"/>
      <c r="AJ8" s="78"/>
      <c r="AK8" s="2"/>
      <c r="AL8" s="69">
        <f>データ!$R$6</f>
        <v>378869</v>
      </c>
      <c r="AM8" s="69"/>
      <c r="AN8" s="69"/>
      <c r="AO8" s="69"/>
      <c r="AP8" s="69"/>
      <c r="AQ8" s="69"/>
      <c r="AR8" s="69"/>
      <c r="AS8" s="69"/>
      <c r="AT8" s="37">
        <f>データ!$S$6</f>
        <v>36.090000000000003</v>
      </c>
      <c r="AU8" s="38"/>
      <c r="AV8" s="38"/>
      <c r="AW8" s="38"/>
      <c r="AX8" s="38"/>
      <c r="AY8" s="38"/>
      <c r="AZ8" s="38"/>
      <c r="BA8" s="38"/>
      <c r="BB8" s="58">
        <f>データ!$T$6</f>
        <v>10497.89</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60.16</v>
      </c>
      <c r="J10" s="38"/>
      <c r="K10" s="38"/>
      <c r="L10" s="38"/>
      <c r="M10" s="38"/>
      <c r="N10" s="38"/>
      <c r="O10" s="68"/>
      <c r="P10" s="58">
        <f>データ!$P$6</f>
        <v>99.89</v>
      </c>
      <c r="Q10" s="58"/>
      <c r="R10" s="58"/>
      <c r="S10" s="58"/>
      <c r="T10" s="58"/>
      <c r="U10" s="58"/>
      <c r="V10" s="58"/>
      <c r="W10" s="69">
        <f>データ!$Q$6</f>
        <v>2706</v>
      </c>
      <c r="X10" s="69"/>
      <c r="Y10" s="69"/>
      <c r="Z10" s="69"/>
      <c r="AA10" s="69"/>
      <c r="AB10" s="69"/>
      <c r="AC10" s="69"/>
      <c r="AD10" s="2"/>
      <c r="AE10" s="2"/>
      <c r="AF10" s="2"/>
      <c r="AG10" s="2"/>
      <c r="AH10" s="2"/>
      <c r="AI10" s="2"/>
      <c r="AJ10" s="2"/>
      <c r="AK10" s="2"/>
      <c r="AL10" s="69">
        <f>データ!$U$6</f>
        <v>378347</v>
      </c>
      <c r="AM10" s="69"/>
      <c r="AN10" s="69"/>
      <c r="AO10" s="69"/>
      <c r="AP10" s="69"/>
      <c r="AQ10" s="69"/>
      <c r="AR10" s="69"/>
      <c r="AS10" s="69"/>
      <c r="AT10" s="37">
        <f>データ!$V$6</f>
        <v>36.090000000000003</v>
      </c>
      <c r="AU10" s="38"/>
      <c r="AV10" s="38"/>
      <c r="AW10" s="38"/>
      <c r="AX10" s="38"/>
      <c r="AY10" s="38"/>
      <c r="AZ10" s="38"/>
      <c r="BA10" s="38"/>
      <c r="BB10" s="58">
        <f>データ!$W$6</f>
        <v>10483.43</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111</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Z5Q5kwHPRl486D/ziscBbfwH+VS1MOtt/1cTBhTwngdLCcfe3lOdwfJalp4ZgTju3mqv5MmtjWCf7/QtsKAxvg==" saltValue="rHYufQohkFADLlZTL3z3P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272051</v>
      </c>
      <c r="D6" s="20">
        <f t="shared" si="3"/>
        <v>46</v>
      </c>
      <c r="E6" s="20">
        <f t="shared" si="3"/>
        <v>1</v>
      </c>
      <c r="F6" s="20">
        <f t="shared" si="3"/>
        <v>0</v>
      </c>
      <c r="G6" s="20">
        <f t="shared" si="3"/>
        <v>1</v>
      </c>
      <c r="H6" s="20" t="str">
        <f t="shared" si="3"/>
        <v>大阪府　吹田市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60.16</v>
      </c>
      <c r="P6" s="21">
        <f t="shared" si="3"/>
        <v>99.89</v>
      </c>
      <c r="Q6" s="21">
        <f t="shared" si="3"/>
        <v>2706</v>
      </c>
      <c r="R6" s="21">
        <f t="shared" si="3"/>
        <v>378869</v>
      </c>
      <c r="S6" s="21">
        <f t="shared" si="3"/>
        <v>36.090000000000003</v>
      </c>
      <c r="T6" s="21">
        <f t="shared" si="3"/>
        <v>10497.89</v>
      </c>
      <c r="U6" s="21">
        <f t="shared" si="3"/>
        <v>378347</v>
      </c>
      <c r="V6" s="21">
        <f t="shared" si="3"/>
        <v>36.090000000000003</v>
      </c>
      <c r="W6" s="21">
        <f t="shared" si="3"/>
        <v>10483.43</v>
      </c>
      <c r="X6" s="22">
        <f>IF(X7="",NA(),X7)</f>
        <v>119.02</v>
      </c>
      <c r="Y6" s="22">
        <f t="shared" ref="Y6:AG6" si="4">IF(Y7="",NA(),Y7)</f>
        <v>118.8</v>
      </c>
      <c r="Z6" s="22">
        <f t="shared" si="4"/>
        <v>121.63</v>
      </c>
      <c r="AA6" s="22">
        <f t="shared" si="4"/>
        <v>136.47999999999999</v>
      </c>
      <c r="AB6" s="22">
        <f t="shared" si="4"/>
        <v>135.94</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198.94</v>
      </c>
      <c r="AU6" s="22">
        <f t="shared" ref="AU6:BC6" si="6">IF(AU7="",NA(),AU7)</f>
        <v>199.17</v>
      </c>
      <c r="AV6" s="22">
        <f t="shared" si="6"/>
        <v>163.72999999999999</v>
      </c>
      <c r="AW6" s="22">
        <f t="shared" si="6"/>
        <v>169.87</v>
      </c>
      <c r="AX6" s="22">
        <f t="shared" si="6"/>
        <v>261.39999999999998</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170.09</v>
      </c>
      <c r="BF6" s="22">
        <f t="shared" ref="BF6:BN6" si="7">IF(BF7="",NA(),BF7)</f>
        <v>187.06</v>
      </c>
      <c r="BG6" s="22">
        <f t="shared" si="7"/>
        <v>224.17</v>
      </c>
      <c r="BH6" s="22">
        <f t="shared" si="7"/>
        <v>243.69</v>
      </c>
      <c r="BI6" s="22">
        <f t="shared" si="7"/>
        <v>258.81</v>
      </c>
      <c r="BJ6" s="22">
        <f t="shared" si="7"/>
        <v>258.63</v>
      </c>
      <c r="BK6" s="22">
        <f t="shared" si="7"/>
        <v>255.12</v>
      </c>
      <c r="BL6" s="22">
        <f t="shared" si="7"/>
        <v>254.19</v>
      </c>
      <c r="BM6" s="22">
        <f t="shared" si="7"/>
        <v>259.56</v>
      </c>
      <c r="BN6" s="22">
        <f t="shared" si="7"/>
        <v>248.92</v>
      </c>
      <c r="BO6" s="21" t="str">
        <f>IF(BO7="","",IF(BO7="-","【-】","【"&amp;SUBSTITUTE(TEXT(BO7,"#,##0.00"),"-","△")&amp;"】"))</f>
        <v>【265.16】</v>
      </c>
      <c r="BP6" s="22">
        <f>IF(BP7="",NA(),BP7)</f>
        <v>109.44</v>
      </c>
      <c r="BQ6" s="22">
        <f t="shared" ref="BQ6:BY6" si="8">IF(BQ7="",NA(),BQ7)</f>
        <v>107.26</v>
      </c>
      <c r="BR6" s="22">
        <f t="shared" si="8"/>
        <v>110.71</v>
      </c>
      <c r="BS6" s="22">
        <f t="shared" si="8"/>
        <v>123.96</v>
      </c>
      <c r="BT6" s="22">
        <f t="shared" si="8"/>
        <v>124.18</v>
      </c>
      <c r="BU6" s="22">
        <f t="shared" si="8"/>
        <v>110.3</v>
      </c>
      <c r="BV6" s="22">
        <f t="shared" si="8"/>
        <v>109.12</v>
      </c>
      <c r="BW6" s="22">
        <f t="shared" si="8"/>
        <v>107.42</v>
      </c>
      <c r="BX6" s="22">
        <f t="shared" si="8"/>
        <v>105.07</v>
      </c>
      <c r="BY6" s="22">
        <f t="shared" si="8"/>
        <v>107.54</v>
      </c>
      <c r="BZ6" s="21" t="str">
        <f>IF(BZ7="","",IF(BZ7="-","【-】","【"&amp;SUBSTITUTE(TEXT(BZ7,"#,##0.00"),"-","△")&amp;"】"))</f>
        <v>【102.35】</v>
      </c>
      <c r="CA6" s="22">
        <f>IF(CA7="",NA(),CA7)</f>
        <v>137.13999999999999</v>
      </c>
      <c r="CB6" s="22">
        <f t="shared" ref="CB6:CJ6" si="9">IF(CB7="",NA(),CB7)</f>
        <v>140.9</v>
      </c>
      <c r="CC6" s="22">
        <f t="shared" si="9"/>
        <v>135.71</v>
      </c>
      <c r="CD6" s="22">
        <f t="shared" si="9"/>
        <v>135.08000000000001</v>
      </c>
      <c r="CE6" s="22">
        <f t="shared" si="9"/>
        <v>136.46</v>
      </c>
      <c r="CF6" s="22">
        <f t="shared" si="9"/>
        <v>151.85</v>
      </c>
      <c r="CG6" s="22">
        <f t="shared" si="9"/>
        <v>153.88</v>
      </c>
      <c r="CH6" s="22">
        <f t="shared" si="9"/>
        <v>157.19</v>
      </c>
      <c r="CI6" s="22">
        <f t="shared" si="9"/>
        <v>153.71</v>
      </c>
      <c r="CJ6" s="22">
        <f t="shared" si="9"/>
        <v>155.9</v>
      </c>
      <c r="CK6" s="21" t="str">
        <f>IF(CK7="","",IF(CK7="-","【-】","【"&amp;SUBSTITUTE(TEXT(CK7,"#,##0.00"),"-","△")&amp;"】"))</f>
        <v>【167.74】</v>
      </c>
      <c r="CL6" s="22">
        <f>IF(CL7="",NA(),CL7)</f>
        <v>80.95</v>
      </c>
      <c r="CM6" s="22">
        <f t="shared" ref="CM6:CU6" si="10">IF(CM7="",NA(),CM7)</f>
        <v>81.14</v>
      </c>
      <c r="CN6" s="22">
        <f t="shared" si="10"/>
        <v>80.25</v>
      </c>
      <c r="CO6" s="22">
        <f t="shared" si="10"/>
        <v>81.88</v>
      </c>
      <c r="CP6" s="22">
        <f t="shared" si="10"/>
        <v>80.959999999999994</v>
      </c>
      <c r="CQ6" s="22">
        <f t="shared" si="10"/>
        <v>63.54</v>
      </c>
      <c r="CR6" s="22">
        <f t="shared" si="10"/>
        <v>63.53</v>
      </c>
      <c r="CS6" s="22">
        <f t="shared" si="10"/>
        <v>63.16</v>
      </c>
      <c r="CT6" s="22">
        <f t="shared" si="10"/>
        <v>64.41</v>
      </c>
      <c r="CU6" s="22">
        <f t="shared" si="10"/>
        <v>64.11</v>
      </c>
      <c r="CV6" s="21" t="str">
        <f>IF(CV7="","",IF(CV7="-","【-】","【"&amp;SUBSTITUTE(TEXT(CV7,"#,##0.00"),"-","△")&amp;"】"))</f>
        <v>【60.29】</v>
      </c>
      <c r="CW6" s="22">
        <f>IF(CW7="",NA(),CW7)</f>
        <v>96.04</v>
      </c>
      <c r="CX6" s="22">
        <f t="shared" ref="CX6:DF6" si="11">IF(CX7="",NA(),CX7)</f>
        <v>95.88</v>
      </c>
      <c r="CY6" s="22">
        <f t="shared" si="11"/>
        <v>96.16</v>
      </c>
      <c r="CZ6" s="22">
        <f t="shared" si="11"/>
        <v>96.06</v>
      </c>
      <c r="DA6" s="22">
        <f t="shared" si="11"/>
        <v>96.66</v>
      </c>
      <c r="DB6" s="22">
        <f t="shared" si="11"/>
        <v>91.48</v>
      </c>
      <c r="DC6" s="22">
        <f t="shared" si="11"/>
        <v>91.58</v>
      </c>
      <c r="DD6" s="22">
        <f t="shared" si="11"/>
        <v>91.48</v>
      </c>
      <c r="DE6" s="22">
        <f t="shared" si="11"/>
        <v>91.64</v>
      </c>
      <c r="DF6" s="22">
        <f t="shared" si="11"/>
        <v>92.09</v>
      </c>
      <c r="DG6" s="21" t="str">
        <f>IF(DG7="","",IF(DG7="-","【-】","【"&amp;SUBSTITUTE(TEXT(DG7,"#,##0.00"),"-","△")&amp;"】"))</f>
        <v>【90.12】</v>
      </c>
      <c r="DH6" s="22">
        <f>IF(DH7="",NA(),DH7)</f>
        <v>43.25</v>
      </c>
      <c r="DI6" s="22">
        <f t="shared" ref="DI6:DQ6" si="12">IF(DI7="",NA(),DI7)</f>
        <v>43.3</v>
      </c>
      <c r="DJ6" s="22">
        <f t="shared" si="12"/>
        <v>43.58</v>
      </c>
      <c r="DK6" s="22">
        <f t="shared" si="12"/>
        <v>43.68</v>
      </c>
      <c r="DL6" s="22">
        <f t="shared" si="12"/>
        <v>37.19</v>
      </c>
      <c r="DM6" s="22">
        <f t="shared" si="12"/>
        <v>49.66</v>
      </c>
      <c r="DN6" s="22">
        <f t="shared" si="12"/>
        <v>50.41</v>
      </c>
      <c r="DO6" s="22">
        <f t="shared" si="12"/>
        <v>51.13</v>
      </c>
      <c r="DP6" s="22">
        <f t="shared" si="12"/>
        <v>51.62</v>
      </c>
      <c r="DQ6" s="22">
        <f t="shared" si="12"/>
        <v>52.16</v>
      </c>
      <c r="DR6" s="21" t="str">
        <f>IF(DR7="","",IF(DR7="-","【-】","【"&amp;SUBSTITUTE(TEXT(DR7,"#,##0.00"),"-","△")&amp;"】"))</f>
        <v>【50.88】</v>
      </c>
      <c r="DS6" s="22">
        <f>IF(DS7="",NA(),DS7)</f>
        <v>37.26</v>
      </c>
      <c r="DT6" s="22">
        <f t="shared" ref="DT6:EB6" si="13">IF(DT7="",NA(),DT7)</f>
        <v>37.69</v>
      </c>
      <c r="DU6" s="22">
        <f t="shared" si="13"/>
        <v>37.96</v>
      </c>
      <c r="DV6" s="22">
        <f t="shared" si="13"/>
        <v>38.020000000000003</v>
      </c>
      <c r="DW6" s="22">
        <f t="shared" si="13"/>
        <v>38</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1.21</v>
      </c>
      <c r="EE6" s="22">
        <f t="shared" ref="EE6:EM6" si="14">IF(EE7="",NA(),EE7)</f>
        <v>0.97</v>
      </c>
      <c r="EF6" s="22">
        <f t="shared" si="14"/>
        <v>1.44</v>
      </c>
      <c r="EG6" s="22">
        <f t="shared" si="14"/>
        <v>1.68</v>
      </c>
      <c r="EH6" s="22">
        <f t="shared" si="14"/>
        <v>1.34</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15">
      <c r="A7" s="15"/>
      <c r="B7" s="24">
        <v>2021</v>
      </c>
      <c r="C7" s="24">
        <v>272051</v>
      </c>
      <c r="D7" s="24">
        <v>46</v>
      </c>
      <c r="E7" s="24">
        <v>1</v>
      </c>
      <c r="F7" s="24">
        <v>0</v>
      </c>
      <c r="G7" s="24">
        <v>1</v>
      </c>
      <c r="H7" s="24" t="s">
        <v>93</v>
      </c>
      <c r="I7" s="24" t="s">
        <v>94</v>
      </c>
      <c r="J7" s="24" t="s">
        <v>95</v>
      </c>
      <c r="K7" s="24" t="s">
        <v>96</v>
      </c>
      <c r="L7" s="24" t="s">
        <v>97</v>
      </c>
      <c r="M7" s="24" t="s">
        <v>98</v>
      </c>
      <c r="N7" s="25" t="s">
        <v>99</v>
      </c>
      <c r="O7" s="25">
        <v>60.16</v>
      </c>
      <c r="P7" s="25">
        <v>99.89</v>
      </c>
      <c r="Q7" s="25">
        <v>2706</v>
      </c>
      <c r="R7" s="25">
        <v>378869</v>
      </c>
      <c r="S7" s="25">
        <v>36.090000000000003</v>
      </c>
      <c r="T7" s="25">
        <v>10497.89</v>
      </c>
      <c r="U7" s="25">
        <v>378347</v>
      </c>
      <c r="V7" s="25">
        <v>36.090000000000003</v>
      </c>
      <c r="W7" s="25">
        <v>10483.43</v>
      </c>
      <c r="X7" s="25">
        <v>119.02</v>
      </c>
      <c r="Y7" s="25">
        <v>118.8</v>
      </c>
      <c r="Z7" s="25">
        <v>121.63</v>
      </c>
      <c r="AA7" s="25">
        <v>136.47999999999999</v>
      </c>
      <c r="AB7" s="25">
        <v>135.94</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198.94</v>
      </c>
      <c r="AU7" s="25">
        <v>199.17</v>
      </c>
      <c r="AV7" s="25">
        <v>163.72999999999999</v>
      </c>
      <c r="AW7" s="25">
        <v>169.87</v>
      </c>
      <c r="AX7" s="25">
        <v>261.39999999999998</v>
      </c>
      <c r="AY7" s="25">
        <v>254.05</v>
      </c>
      <c r="AZ7" s="25">
        <v>258.22000000000003</v>
      </c>
      <c r="BA7" s="25">
        <v>250.03</v>
      </c>
      <c r="BB7" s="25">
        <v>239.45</v>
      </c>
      <c r="BC7" s="25">
        <v>246.01</v>
      </c>
      <c r="BD7" s="25">
        <v>261.51</v>
      </c>
      <c r="BE7" s="25">
        <v>170.09</v>
      </c>
      <c r="BF7" s="25">
        <v>187.06</v>
      </c>
      <c r="BG7" s="25">
        <v>224.17</v>
      </c>
      <c r="BH7" s="25">
        <v>243.69</v>
      </c>
      <c r="BI7" s="25">
        <v>258.81</v>
      </c>
      <c r="BJ7" s="25">
        <v>258.63</v>
      </c>
      <c r="BK7" s="25">
        <v>255.12</v>
      </c>
      <c r="BL7" s="25">
        <v>254.19</v>
      </c>
      <c r="BM7" s="25">
        <v>259.56</v>
      </c>
      <c r="BN7" s="25">
        <v>248.92</v>
      </c>
      <c r="BO7" s="25">
        <v>265.16000000000003</v>
      </c>
      <c r="BP7" s="25">
        <v>109.44</v>
      </c>
      <c r="BQ7" s="25">
        <v>107.26</v>
      </c>
      <c r="BR7" s="25">
        <v>110.71</v>
      </c>
      <c r="BS7" s="25">
        <v>123.96</v>
      </c>
      <c r="BT7" s="25">
        <v>124.18</v>
      </c>
      <c r="BU7" s="25">
        <v>110.3</v>
      </c>
      <c r="BV7" s="25">
        <v>109.12</v>
      </c>
      <c r="BW7" s="25">
        <v>107.42</v>
      </c>
      <c r="BX7" s="25">
        <v>105.07</v>
      </c>
      <c r="BY7" s="25">
        <v>107.54</v>
      </c>
      <c r="BZ7" s="25">
        <v>102.35</v>
      </c>
      <c r="CA7" s="25">
        <v>137.13999999999999</v>
      </c>
      <c r="CB7" s="25">
        <v>140.9</v>
      </c>
      <c r="CC7" s="25">
        <v>135.71</v>
      </c>
      <c r="CD7" s="25">
        <v>135.08000000000001</v>
      </c>
      <c r="CE7" s="25">
        <v>136.46</v>
      </c>
      <c r="CF7" s="25">
        <v>151.85</v>
      </c>
      <c r="CG7" s="25">
        <v>153.88</v>
      </c>
      <c r="CH7" s="25">
        <v>157.19</v>
      </c>
      <c r="CI7" s="25">
        <v>153.71</v>
      </c>
      <c r="CJ7" s="25">
        <v>155.9</v>
      </c>
      <c r="CK7" s="25">
        <v>167.74</v>
      </c>
      <c r="CL7" s="25">
        <v>80.95</v>
      </c>
      <c r="CM7" s="25">
        <v>81.14</v>
      </c>
      <c r="CN7" s="25">
        <v>80.25</v>
      </c>
      <c r="CO7" s="25">
        <v>81.88</v>
      </c>
      <c r="CP7" s="25">
        <v>80.959999999999994</v>
      </c>
      <c r="CQ7" s="25">
        <v>63.54</v>
      </c>
      <c r="CR7" s="25">
        <v>63.53</v>
      </c>
      <c r="CS7" s="25">
        <v>63.16</v>
      </c>
      <c r="CT7" s="25">
        <v>64.41</v>
      </c>
      <c r="CU7" s="25">
        <v>64.11</v>
      </c>
      <c r="CV7" s="25">
        <v>60.29</v>
      </c>
      <c r="CW7" s="25">
        <v>96.04</v>
      </c>
      <c r="CX7" s="25">
        <v>95.88</v>
      </c>
      <c r="CY7" s="25">
        <v>96.16</v>
      </c>
      <c r="CZ7" s="25">
        <v>96.06</v>
      </c>
      <c r="DA7" s="25">
        <v>96.66</v>
      </c>
      <c r="DB7" s="25">
        <v>91.48</v>
      </c>
      <c r="DC7" s="25">
        <v>91.58</v>
      </c>
      <c r="DD7" s="25">
        <v>91.48</v>
      </c>
      <c r="DE7" s="25">
        <v>91.64</v>
      </c>
      <c r="DF7" s="25">
        <v>92.09</v>
      </c>
      <c r="DG7" s="25">
        <v>90.12</v>
      </c>
      <c r="DH7" s="25">
        <v>43.25</v>
      </c>
      <c r="DI7" s="25">
        <v>43.3</v>
      </c>
      <c r="DJ7" s="25">
        <v>43.58</v>
      </c>
      <c r="DK7" s="25">
        <v>43.68</v>
      </c>
      <c r="DL7" s="25">
        <v>37.19</v>
      </c>
      <c r="DM7" s="25">
        <v>49.66</v>
      </c>
      <c r="DN7" s="25">
        <v>50.41</v>
      </c>
      <c r="DO7" s="25">
        <v>51.13</v>
      </c>
      <c r="DP7" s="25">
        <v>51.62</v>
      </c>
      <c r="DQ7" s="25">
        <v>52.16</v>
      </c>
      <c r="DR7" s="25">
        <v>50.88</v>
      </c>
      <c r="DS7" s="25">
        <v>37.26</v>
      </c>
      <c r="DT7" s="25">
        <v>37.69</v>
      </c>
      <c r="DU7" s="25">
        <v>37.96</v>
      </c>
      <c r="DV7" s="25">
        <v>38.020000000000003</v>
      </c>
      <c r="DW7" s="25">
        <v>38</v>
      </c>
      <c r="DX7" s="25">
        <v>18.940000000000001</v>
      </c>
      <c r="DY7" s="25">
        <v>20.36</v>
      </c>
      <c r="DZ7" s="25">
        <v>22.41</v>
      </c>
      <c r="EA7" s="25">
        <v>23.68</v>
      </c>
      <c r="EB7" s="25">
        <v>25.76</v>
      </c>
      <c r="EC7" s="25">
        <v>22.3</v>
      </c>
      <c r="ED7" s="25">
        <v>1.21</v>
      </c>
      <c r="EE7" s="25">
        <v>0.97</v>
      </c>
      <c r="EF7" s="25">
        <v>1.44</v>
      </c>
      <c r="EG7" s="25">
        <v>1.68</v>
      </c>
      <c r="EH7" s="25">
        <v>1.34</v>
      </c>
      <c r="EI7" s="25">
        <v>0.74</v>
      </c>
      <c r="EJ7" s="25">
        <v>0.75</v>
      </c>
      <c r="EK7" s="25">
        <v>0.73</v>
      </c>
      <c r="EL7" s="25">
        <v>0.79</v>
      </c>
      <c r="EM7" s="25">
        <v>0.75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2023-02-16T08:57:09Z</cp:lastPrinted>
  <dcterms:created xsi:type="dcterms:W3CDTF">2022-12-01T01:01:26Z</dcterms:created>
  <dcterms:modified xsi:type="dcterms:W3CDTF">2023-02-28T00:11:17Z</dcterms:modified>
  <cp:category/>
</cp:coreProperties>
</file>