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KQ9474GWFtdisrTn7d0mtw1VUrDywe4fR2b6jMHJH1BkaFJKG5V3977y+3T1PbFs9/Cs5bq99R2OFn/KlXs3bw==" workbookSaltValue="CnsUe9//xwMqgi/imob9WQ==" workbookSpinCount="100000" lockStructure="1"/>
  <bookViews>
    <workbookView xWindow="0" yWindow="0" windowWidth="20490" windowHeight="75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<sst xmlns="http://schemas.openxmlformats.org/spreadsheetml/2006/main" count="233" uniqueCount="116">
  <si>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</si>
  <si>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</si>
  <si>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</si>
  <si>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</si>
  <si>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</si>
  <si>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</si>
  <si>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</si>
  <si>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</si>
  <si>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</si>
  <si>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</si>
  <si>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</si>
  <si>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</si>
  <si>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</si>
  <si>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</si>
  <si>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</si>
  <si>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</si>
  <si>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</si>
  <si>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</si>
  <si>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</si>
  <si>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</si>
  <si>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</si>
  <si>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</si>
  <si>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</si>
  <si>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</si>
  <si>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</si>
  <si>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</si>
  <si>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</si>
  <si>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</si>
  <si>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</si>
  <si>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</si>
  <si>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</si>
  <si>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</si>
  <si>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</si>
  <si>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</si>
  <si>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</si>
  <si>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</si>
  <si>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</si>
  <si>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</si>
  <si>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</si>
  <si>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</si>
  <si>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</si>
  <si>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</si>
  <si>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</si>
  <si>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</si>
  <si>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</si>
  <si>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</si>
  <si>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</si>
  <si>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</si>
  <si>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</si>
  <si>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</si>
  <si>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</si>
  <si>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</si>
  <si>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</si>
  <si>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</si>
  <si>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</si>
  <si>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</si>
  <si>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</si>
  <si>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</si>
  <si>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</si>
  <si>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</si>
  <si>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</si>
  <si>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</si>
  <si>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</si>
  <si>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</si>
  <si>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</si>
  <si>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</si>
  <si>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</si>
  <si>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</si>
  <si>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</si>
  <si>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</si>
  <si>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</si>
  <si>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</si>
  <si>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</si>
  <si>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</si>
  <si>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</si>
  <si>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</si>
  <si>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</si>
  <si>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</si>
  <si>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</si>
  <si>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</si>
  <si>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</si>
  <si>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</si>
  <si>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</si>
  <si>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</si>
  <si>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</si>
  <si>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</si>
  <si>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</si>
  <si>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</si>
  <si>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</si>
  <si>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</si>
  <si>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</si>
  <si>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</si>
  <si>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</si>
  <si>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</si>
  <si>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</si>
  <si>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</si>
  <si>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</si>
  <si>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</si>
  <si>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公共下水道</t>
  </si>
  <si>
    <t>Ba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</si>
  <si>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</si>
  <si>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</si>
  <si>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</si>
  <si>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</si>
  <si>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</si>
  <si>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</si>
  <si>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</si>
  <si>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</si>
  <si>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</si>
  <si>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</si>
  <si>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</si>
  <si>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</si>
  <si>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</si>
  <si>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は、類似団体平均値と比較を大きく上回っている。これは、終末処理場施設更新などを行っているが、下水道の早期整備により、法定耐用年数に近い、また法定耐用年数を超えた資産が増加していることにより、微増傾向にあると考えられる。
　②管渠老朽化率については年々増加しており、令和3年度においては35.18％に達し、類似団体平均値を大きく上回っている。
　③管渠改善率については令和2年度よりストックマネジメント計画に基づいた更新事業を行っており、今後増加傾向が続くことが予想される。</t>
    <rPh sb="2" eb="13">
      <t>ユウケイコテイシサンゲンカショウキャクリツ</t>
    </rPh>
    <rPh sb="19" eb="26">
      <t>ルイジダンタイヘイキンチ</t>
    </rPh>
    <rPh sb="27" eb="29">
      <t>ヒカク</t>
    </rPh>
    <rPh sb="30" eb="31">
      <t>オオ</t>
    </rPh>
    <rPh sb="33" eb="35">
      <t>ウワマワ</t>
    </rPh>
    <rPh sb="44" eb="49">
      <t>シュウマツショリジョウ</t>
    </rPh>
    <rPh sb="49" eb="51">
      <t>シセツ</t>
    </rPh>
    <rPh sb="51" eb="53">
      <t>コウシン</t>
    </rPh>
    <rPh sb="56" eb="57">
      <t>オコナ</t>
    </rPh>
    <rPh sb="63" eb="66">
      <t>ゲスイドウ</t>
    </rPh>
    <rPh sb="67" eb="71">
      <t>ソウキセイビ</t>
    </rPh>
    <rPh sb="75" eb="81">
      <t>ホウテイタイヨウネンスウ</t>
    </rPh>
    <rPh sb="82" eb="83">
      <t>チカ</t>
    </rPh>
    <rPh sb="87" eb="93">
      <t>ホウテイタイヨウネンスウ</t>
    </rPh>
    <rPh sb="94" eb="95">
      <t>コ</t>
    </rPh>
    <rPh sb="97" eb="99">
      <t>シサン</t>
    </rPh>
    <rPh sb="100" eb="102">
      <t>ゾウカ</t>
    </rPh>
    <rPh sb="112" eb="114">
      <t>ビゾウ</t>
    </rPh>
    <rPh sb="114" eb="116">
      <t>ケイコウ</t>
    </rPh>
    <rPh sb="120" eb="121">
      <t>カンガ</t>
    </rPh>
    <rPh sb="129" eb="131">
      <t>カンキョ</t>
    </rPh>
    <rPh sb="131" eb="135">
      <t>ロウキュウカリツ</t>
    </rPh>
    <rPh sb="140" eb="144">
      <t>ネンネンゾウカ</t>
    </rPh>
    <rPh sb="149" eb="151">
      <t>レイワ</t>
    </rPh>
    <rPh sb="152" eb="154">
      <t>ネンド</t>
    </rPh>
    <rPh sb="166" eb="167">
      <t>タッ</t>
    </rPh>
    <rPh sb="169" eb="176">
      <t>ルイジダンタイヘイキンチ</t>
    </rPh>
    <rPh sb="177" eb="178">
      <t>オオ</t>
    </rPh>
    <rPh sb="180" eb="182">
      <t>ウワマワ</t>
    </rPh>
    <rPh sb="190" eb="195">
      <t>カンキョカイゼンリツ</t>
    </rPh>
    <rPh sb="200" eb="202">
      <t>レイワ</t>
    </rPh>
    <rPh sb="203" eb="205">
      <t>ネンド</t>
    </rPh>
    <rPh sb="217" eb="219">
      <t>ケイカク</t>
    </rPh>
    <rPh sb="220" eb="221">
      <t>モト</t>
    </rPh>
    <rPh sb="229" eb="230">
      <t>オコナ</t>
    </rPh>
    <rPh sb="235" eb="237">
      <t>コンゴ</t>
    </rPh>
    <rPh sb="237" eb="239">
      <t>ゾウカ</t>
    </rPh>
    <rPh sb="239" eb="241">
      <t>ケイコウ</t>
    </rPh>
    <rPh sb="242" eb="243">
      <t>ツヅ</t>
    </rPh>
    <rPh sb="247" eb="249">
      <t>ヨソウ</t>
    </rPh>
    <phoneticPr fontId="4"/>
  </si>
  <si>
    <t>　平成26年1月の下水道使用料の改定や下水処理施設の維持管理費用の削減により、経常収支比率及び経費回収率は一旦改善したものの、経費回収率については令和3年度に再び減少傾向に転じ、累積欠損金についても依然解消されていないという現状がある。
　今後は平成29年度に策定し、令和4年度に改定を行う経営戦略に基づき、中長期的な視点で将来を見据え、人件費を含む維持管理費の削減等、経営の健全化を図っていく必要がある。
　更新については、ストックマネジメント計画（令和2～6年度）に基づき、緊急度の高い箇所から、計画的・効率的に行っていく。
　耐震化については、総合地震対策計画（令和2～6年度）に基づき、計画的に進めていく。</t>
    <rPh sb="1" eb="3">
      <t>ヘイセイ</t>
    </rPh>
    <rPh sb="5" eb="6">
      <t>ネン</t>
    </rPh>
    <rPh sb="7" eb="8">
      <t>ガツ</t>
    </rPh>
    <rPh sb="9" eb="15">
      <t>ゲスイドウシヨウリョウ</t>
    </rPh>
    <rPh sb="16" eb="18">
      <t>カイテイ</t>
    </rPh>
    <rPh sb="19" eb="25">
      <t>ゲスイショリシセツ</t>
    </rPh>
    <rPh sb="26" eb="32">
      <t>イジカンリヒヨウ</t>
    </rPh>
    <rPh sb="33" eb="35">
      <t>サクゲン</t>
    </rPh>
    <rPh sb="39" eb="45">
      <t>ケイジョウシュウシヒリツ</t>
    </rPh>
    <rPh sb="45" eb="46">
      <t>オヨ</t>
    </rPh>
    <rPh sb="47" eb="52">
      <t>ケイヒカイシュウリツ</t>
    </rPh>
    <rPh sb="53" eb="55">
      <t>イッタン</t>
    </rPh>
    <rPh sb="55" eb="57">
      <t>カイゼン</t>
    </rPh>
    <rPh sb="63" eb="68">
      <t>ケイヒカイシュウリツ</t>
    </rPh>
    <rPh sb="73" eb="75">
      <t>レイワ</t>
    </rPh>
    <rPh sb="76" eb="78">
      <t>ネンド</t>
    </rPh>
    <rPh sb="79" eb="80">
      <t>フタタ</t>
    </rPh>
    <rPh sb="81" eb="83">
      <t>ゲンショウ</t>
    </rPh>
    <rPh sb="83" eb="85">
      <t>ケイコウ</t>
    </rPh>
    <rPh sb="86" eb="87">
      <t>テン</t>
    </rPh>
    <rPh sb="89" eb="94">
      <t>ルイセキケッソンキン</t>
    </rPh>
    <rPh sb="99" eb="101">
      <t>イゼン</t>
    </rPh>
    <rPh sb="101" eb="103">
      <t>カイショウ</t>
    </rPh>
    <rPh sb="112" eb="114">
      <t>ゲンジョウ</t>
    </rPh>
    <rPh sb="120" eb="122">
      <t>コンゴ</t>
    </rPh>
    <rPh sb="123" eb="125">
      <t>ヘイセイ</t>
    </rPh>
    <rPh sb="127" eb="129">
      <t>ネンド</t>
    </rPh>
    <rPh sb="130" eb="132">
      <t>サクテイ</t>
    </rPh>
    <rPh sb="134" eb="136">
      <t>レイワ</t>
    </rPh>
    <rPh sb="137" eb="139">
      <t>ネンド</t>
    </rPh>
    <rPh sb="140" eb="142">
      <t>カイテイ</t>
    </rPh>
    <rPh sb="143" eb="144">
      <t>オコナ</t>
    </rPh>
    <rPh sb="145" eb="149">
      <t>ケイエイセンリャク</t>
    </rPh>
    <rPh sb="150" eb="151">
      <t>モト</t>
    </rPh>
    <rPh sb="154" eb="158">
      <t>チュウチョウキテキ</t>
    </rPh>
    <rPh sb="159" eb="161">
      <t>シテン</t>
    </rPh>
    <rPh sb="162" eb="164">
      <t>ショウライ</t>
    </rPh>
    <rPh sb="165" eb="167">
      <t>ミス</t>
    </rPh>
    <rPh sb="169" eb="172">
      <t>ジンケンヒ</t>
    </rPh>
    <rPh sb="173" eb="174">
      <t>フク</t>
    </rPh>
    <rPh sb="175" eb="180">
      <t>イジカンリヒ</t>
    </rPh>
    <rPh sb="181" eb="184">
      <t>サクゲントウ</t>
    </rPh>
    <rPh sb="185" eb="187">
      <t>ケイエイ</t>
    </rPh>
    <rPh sb="188" eb="191">
      <t>ケンゼンカ</t>
    </rPh>
    <rPh sb="192" eb="193">
      <t>ハカ</t>
    </rPh>
    <rPh sb="197" eb="199">
      <t>ヒツヨウ</t>
    </rPh>
    <rPh sb="205" eb="207">
      <t>コウシン</t>
    </rPh>
    <rPh sb="223" eb="225">
      <t>ケイカク</t>
    </rPh>
    <rPh sb="226" eb="228">
      <t>レイワ</t>
    </rPh>
    <rPh sb="231" eb="233">
      <t>ネンド</t>
    </rPh>
    <rPh sb="235" eb="236">
      <t>モト</t>
    </rPh>
    <rPh sb="239" eb="242">
      <t>キンキュウド</t>
    </rPh>
    <rPh sb="243" eb="244">
      <t>タカ</t>
    </rPh>
    <rPh sb="245" eb="247">
      <t>カショ</t>
    </rPh>
    <rPh sb="250" eb="253">
      <t>ケイカクテキ</t>
    </rPh>
    <rPh sb="254" eb="257">
      <t>コウリツテキ</t>
    </rPh>
    <rPh sb="258" eb="259">
      <t>オコナ</t>
    </rPh>
    <rPh sb="266" eb="269">
      <t>タイシンカ</t>
    </rPh>
    <rPh sb="275" eb="283">
      <t>ソウゴウジシンタイサクケイカク</t>
    </rPh>
    <rPh sb="297" eb="300">
      <t>ケイカクテキ</t>
    </rPh>
    <rPh sb="301" eb="302">
      <t>スス</t>
    </rPh>
    <phoneticPr fontId="4"/>
  </si>
  <si>
    <t xml:space="preserve"> 収益性については、平成26年1月の下水道使用料改定及び終末処理場の維持管理費用の削減により、①経常収支比率は100％を上回って推移しているものの、0.79ポイント減となり、類似団体平均値を下回った。⑤経費回収率は、令和3年度に実施した新型コロナウイルス感染症対策の一環としての下水道使用料の減免事業、及び大口使用者の使用水量の減少による影響で使用料収入が減少し15.1ポイント減となり、100%を下回ったため、適正な使用料収入の確保及び汚水処理費の削減が必要な状況である。また②累積欠損金比率は類似団体平均値を大きく上回っている。令和元年度までは使用料改定及び終末処理場の維持管理費用の削減により減少傾向にあったが、令和3年度は昨年度に引き続き下水道使用料の減により増加に転じた。⑥汚水処理原価については、類似団体平均値を下回っている。これは、早期から下水道整備に取り組んだことにより、整備に係るコストが安価であったこと、また、耐用年数を超過した施設が増加していることなどが要因である。
　財政状態については、③流動比率が100%を上回っていることから、1年以内に支払うべき債務に対して支払うことができる現金等を十分に保有している状況にある。また、④企業債残高対事業規模比率は、下水道の早期整備により令和2年度までは類似団体平均値を下回っていたが、令和3年度は企業債残高の増に対し営業収益が減少したため、類似団体平均値を上回った。
　施設の活用については、⑦施設利用率が平成26～令和3年度まで横ばいで推移している。⑧水洗化率は99.94％であり、概ね100％を達成している。</t>
    <rPh sb="1" eb="4">
      <t>シュウエキセイ</t>
    </rPh>
    <rPh sb="10" eb="12">
      <t>ヘイセイ</t>
    </rPh>
    <rPh sb="14" eb="15">
      <t>ネン</t>
    </rPh>
    <rPh sb="16" eb="17">
      <t>ガツ</t>
    </rPh>
    <rPh sb="18" eb="24">
      <t>ゲスイドウシヨウリョウ</t>
    </rPh>
    <rPh sb="24" eb="26">
      <t>カイテイ</t>
    </rPh>
    <rPh sb="26" eb="27">
      <t>オヨ</t>
    </rPh>
    <rPh sb="28" eb="33">
      <t>シュウマツショリジョウ</t>
    </rPh>
    <rPh sb="34" eb="40">
      <t>イジカンリヒヨウ</t>
    </rPh>
    <rPh sb="41" eb="43">
      <t>サクゲン</t>
    </rPh>
    <rPh sb="48" eb="54">
      <t>ケイジョウシュウシヒリツ</t>
    </rPh>
    <rPh sb="60" eb="62">
      <t>ウワマワ</t>
    </rPh>
    <rPh sb="64" eb="66">
      <t>スイイ</t>
    </rPh>
    <rPh sb="82" eb="83">
      <t>ゲン</t>
    </rPh>
    <rPh sb="87" eb="94">
      <t>ルイジダンタイヘイキンチ</t>
    </rPh>
    <rPh sb="95" eb="97">
      <t>シタマワ</t>
    </rPh>
    <rPh sb="101" eb="106">
      <t>ケイヒカイシュウリツ</t>
    </rPh>
    <rPh sb="108" eb="110">
      <t>レイワ</t>
    </rPh>
    <rPh sb="111" eb="113">
      <t>ネンド</t>
    </rPh>
    <rPh sb="114" eb="116">
      <t>ジッシ</t>
    </rPh>
    <rPh sb="118" eb="120">
      <t>シンガタ</t>
    </rPh>
    <rPh sb="127" eb="130">
      <t>カンセンショウ</t>
    </rPh>
    <rPh sb="130" eb="132">
      <t>タイサク</t>
    </rPh>
    <rPh sb="133" eb="135">
      <t>イッカン</t>
    </rPh>
    <rPh sb="139" eb="145">
      <t>ゲスイドウシヨウリョウ</t>
    </rPh>
    <rPh sb="146" eb="148">
      <t>ゲンメン</t>
    </rPh>
    <rPh sb="148" eb="150">
      <t>ジギョウ</t>
    </rPh>
    <rPh sb="151" eb="152">
      <t>オヨ</t>
    </rPh>
    <rPh sb="153" eb="158">
      <t>オオグチシヨウシャ</t>
    </rPh>
    <rPh sb="159" eb="163">
      <t>シヨウスイリョウ</t>
    </rPh>
    <rPh sb="164" eb="166">
      <t>ゲンショウ</t>
    </rPh>
    <rPh sb="169" eb="171">
      <t>エイキョウ</t>
    </rPh>
    <rPh sb="172" eb="177">
      <t>シヨウリョウシュウニュウ</t>
    </rPh>
    <rPh sb="178" eb="180">
      <t>ゲンショウ</t>
    </rPh>
    <rPh sb="189" eb="190">
      <t>ゲン</t>
    </rPh>
    <rPh sb="199" eb="201">
      <t>シタマワ</t>
    </rPh>
    <rPh sb="206" eb="208">
      <t>テキセイ</t>
    </rPh>
    <rPh sb="209" eb="214">
      <t>シヨウリョウシュウニュウ</t>
    </rPh>
    <rPh sb="215" eb="217">
      <t>カクホ</t>
    </rPh>
    <rPh sb="217" eb="218">
      <t>オヨ</t>
    </rPh>
    <rPh sb="240" eb="245">
      <t>ルイセキケッソンキン</t>
    </rPh>
    <rPh sb="245" eb="247">
      <t>ヒリツ</t>
    </rPh>
    <rPh sb="248" eb="252">
      <t>ルイジダンタイ</t>
    </rPh>
    <rPh sb="252" eb="255">
      <t>ヘイキンチ</t>
    </rPh>
    <rPh sb="256" eb="257">
      <t>オオ</t>
    </rPh>
    <rPh sb="259" eb="261">
      <t>ウワマワ</t>
    </rPh>
    <rPh sb="266" eb="268">
      <t>レイワ</t>
    </rPh>
    <rPh sb="268" eb="271">
      <t>モトネンド</t>
    </rPh>
    <rPh sb="274" eb="279">
      <t>シヨウリョウカイテイ</t>
    </rPh>
    <rPh sb="279" eb="280">
      <t>オヨ</t>
    </rPh>
    <rPh sb="287" eb="293">
      <t>イジカンリヒヨウ</t>
    </rPh>
    <rPh sb="294" eb="296">
      <t>サクゲン</t>
    </rPh>
    <rPh sb="299" eb="303">
      <t>ゲンショウケイコウ</t>
    </rPh>
    <rPh sb="309" eb="311">
      <t>レイワ</t>
    </rPh>
    <rPh sb="312" eb="314">
      <t>ネンド</t>
    </rPh>
    <rPh sb="315" eb="318">
      <t>サクネンド</t>
    </rPh>
    <rPh sb="319" eb="320">
      <t>ヒ</t>
    </rPh>
    <rPh sb="321" eb="322">
      <t>ツヅ</t>
    </rPh>
    <rPh sb="323" eb="329">
      <t>ゲスイドウシヨウリョウ</t>
    </rPh>
    <rPh sb="354" eb="361">
      <t>ルイジダンタイヘイキンチ</t>
    </rPh>
    <rPh sb="362" eb="364">
      <t>シタマワ</t>
    </rPh>
    <rPh sb="373" eb="375">
      <t>ソウキ</t>
    </rPh>
    <rPh sb="377" eb="382">
      <t>ゲスイドウセイビ</t>
    </rPh>
    <rPh sb="383" eb="384">
      <t>ト</t>
    </rPh>
    <rPh sb="385" eb="386">
      <t>ク</t>
    </rPh>
    <rPh sb="394" eb="396">
      <t>セイビ</t>
    </rPh>
    <rPh sb="397" eb="398">
      <t>カカ</t>
    </rPh>
    <rPh sb="403" eb="405">
      <t>アンカ</t>
    </rPh>
    <rPh sb="415" eb="419">
      <t>タイヨウネンスウ</t>
    </rPh>
    <rPh sb="420" eb="422">
      <t>チョウカ</t>
    </rPh>
    <rPh sb="424" eb="426">
      <t>シセツ</t>
    </rPh>
    <rPh sb="427" eb="429">
      <t>ゾウカ</t>
    </rPh>
    <rPh sb="438" eb="440">
      <t>ヨウイン</t>
    </rPh>
    <rPh sb="456" eb="460">
      <t>リュウドウヒリツ</t>
    </rPh>
    <rPh sb="466" eb="468">
      <t>ウワマワ</t>
    </rPh>
    <rPh sb="478" eb="479">
      <t>ネン</t>
    </rPh>
    <rPh sb="479" eb="481">
      <t>イナイ</t>
    </rPh>
    <rPh sb="482" eb="484">
      <t>シハラ</t>
    </rPh>
    <rPh sb="487" eb="489">
      <t>サイム</t>
    </rPh>
    <rPh sb="490" eb="491">
      <t>タイ</t>
    </rPh>
    <rPh sb="493" eb="495">
      <t>シハラ</t>
    </rPh>
    <rPh sb="502" eb="505">
      <t>ゲンキントウ</t>
    </rPh>
    <rPh sb="506" eb="508">
      <t>ジュウブン</t>
    </rPh>
    <rPh sb="509" eb="511">
      <t>ホユウ</t>
    </rPh>
    <rPh sb="515" eb="517">
      <t>ジョウキョウ</t>
    </rPh>
    <rPh sb="525" eb="528">
      <t>キギョウサイ</t>
    </rPh>
    <rPh sb="528" eb="530">
      <t>ザンダカ</t>
    </rPh>
    <rPh sb="530" eb="531">
      <t>タイ</t>
    </rPh>
    <rPh sb="531" eb="537">
      <t>ジギョウキボヒリツ</t>
    </rPh>
    <rPh sb="539" eb="542">
      <t>ゲスイドウ</t>
    </rPh>
    <rPh sb="543" eb="547">
      <t>ソウキセイビ</t>
    </rPh>
    <rPh sb="550" eb="552">
      <t>レイワ</t>
    </rPh>
    <rPh sb="558" eb="565">
      <t>ルイジダンタイヘイキンチ</t>
    </rPh>
    <rPh sb="566" eb="568">
      <t>シタマワ</t>
    </rPh>
    <rPh sb="574" eb="576">
      <t>レイワ</t>
    </rPh>
    <rPh sb="577" eb="579">
      <t>ネンド</t>
    </rPh>
    <rPh sb="580" eb="585">
      <t>キギョウサイザンダカ</t>
    </rPh>
    <rPh sb="586" eb="587">
      <t>ゾウ</t>
    </rPh>
    <rPh sb="588" eb="589">
      <t>タイ</t>
    </rPh>
    <rPh sb="590" eb="594">
      <t>エイギョウシュウエキ</t>
    </rPh>
    <rPh sb="595" eb="597">
      <t>ゲンショウ</t>
    </rPh>
    <rPh sb="610" eb="612">
      <t>ウワマワ</t>
    </rPh>
    <rPh sb="620" eb="622">
      <t>カツヨウ</t>
    </rPh>
    <rPh sb="629" eb="634">
      <t>シセツリヨウリツ</t>
    </rPh>
    <rPh sb="635" eb="637">
      <t>ヘイセイ</t>
    </rPh>
    <rPh sb="640" eb="642">
      <t>レイワ</t>
    </rPh>
    <rPh sb="643" eb="644">
      <t>ネン</t>
    </rPh>
    <rPh sb="644" eb="645">
      <t>ド</t>
    </rPh>
    <rPh sb="647" eb="648">
      <t>ヨコ</t>
    </rPh>
    <rPh sb="651" eb="653">
      <t>スイイ</t>
    </rPh>
    <rPh sb="659" eb="663">
      <t>スイセンカリツ</t>
    </rPh>
    <rPh sb="674" eb="675">
      <t>オオム</t>
    </rPh>
    <rPh sb="681" eb="683">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</si>
</sst>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0.25</c:v>
                </c:pt>
                <c:pt idx="1">
                  <c:v>0.19</c:v>
                </c:pt>
                <c:pt idx="2">
                  <c:v>0.71</c:v>
                </c:pt>
                <c:pt idx="3">
                  <c:v>0.06</c:v>
                </c:pt>
                <c:pt idx="4">
                  <c:v>0.28999999999999998</c:v>
                </c:pt>
              </c:numCache>
            </c:numRef>
          </c:val>
          <c:extLst>
            <c:ext xmlns:c16="http://schemas.microsoft.com/office/drawing/2014/chart" uri="{C3380CC4-5D6E-409C-BE32-E72D297353CC}">
              <c16:uniqueId val="{00000000-02BB-4D06-A583-E8D03530A0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0.16</c:v>
                </c:pt>
                <c:pt idx="3">
                  <c:v>0.14000000000000001</c:v>
                </c:pt>
                <c:pt idx="4">
                  <c:v>0.11</c:v>
                </c:pt>
              </c:numCache>
            </c:numRef>
          </c:val>
          <c:smooth val="0"/>
          <c:extLst>
            <c:ext xmlns:c16="http://schemas.microsoft.com/office/drawing/2014/chart" uri="{C3380CC4-5D6E-409C-BE32-E72D297353CC}">
              <c16:uniqueId val="{00000001-02BB-4D06-A583-E8D03530A0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61.66</c:v>
                </c:pt>
                <c:pt idx="1">
                  <c:v>60.21</c:v>
                </c:pt>
                <c:pt idx="2">
                  <c:v>58.56</c:v>
                </c:pt>
                <c:pt idx="3">
                  <c:v>59.41</c:v>
                </c:pt>
                <c:pt idx="4">
                  <c:v>56.3</c:v>
                </c:pt>
              </c:numCache>
            </c:numRef>
          </c:val>
          <c:extLst>
            <c:ext xmlns:c16="http://schemas.microsoft.com/office/drawing/2014/chart" uri="{C3380CC4-5D6E-409C-BE32-E72D297353CC}">
              <c16:uniqueId val="{00000000-93FA-4E27-B30F-94124E3A11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62.96</c:v>
                </c:pt>
                <c:pt idx="2">
                  <c:v>62.97</c:v>
                </c:pt>
                <c:pt idx="3">
                  <c:v>64.930000000000007</c:v>
                </c:pt>
                <c:pt idx="4">
                  <c:v>0</c:v>
                </c:pt>
              </c:numCache>
            </c:numRef>
          </c:val>
          <c:smooth val="0"/>
          <c:extLst>
            <c:ext xmlns:c16="http://schemas.microsoft.com/office/drawing/2014/chart" uri="{C3380CC4-5D6E-409C-BE32-E72D297353CC}">
              <c16:uniqueId val="{00000001-93FA-4E27-B30F-94124E3A11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B407-444B-B22A-807DB8C796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96.96</c:v>
                </c:pt>
                <c:pt idx="2">
                  <c:v>96.97</c:v>
                </c:pt>
                <c:pt idx="3">
                  <c:v>97.7</c:v>
                </c:pt>
                <c:pt idx="4">
                  <c:v>98.14</c:v>
                </c:pt>
              </c:numCache>
            </c:numRef>
          </c:val>
          <c:smooth val="0"/>
          <c:extLst>
            <c:ext xmlns:c16="http://schemas.microsoft.com/office/drawing/2014/chart" uri="{C3380CC4-5D6E-409C-BE32-E72D297353CC}">
              <c16:uniqueId val="{00000001-B407-444B-B22A-807DB8C796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104.58</c:v>
                </c:pt>
                <c:pt idx="1">
                  <c:v>105.69</c:v>
                </c:pt>
                <c:pt idx="2">
                  <c:v>104.83</c:v>
                </c:pt>
                <c:pt idx="3">
                  <c:v>103.66</c:v>
                </c:pt>
                <c:pt idx="4">
                  <c:v>102.87</c:v>
                </c:pt>
              </c:numCache>
            </c:numRef>
          </c:val>
          <c:extLst>
            <c:ext xmlns:c16="http://schemas.microsoft.com/office/drawing/2014/chart" uri="{C3380CC4-5D6E-409C-BE32-E72D297353CC}">
              <c16:uniqueId val="{00000000-F9C4-4AED-BF24-FCD0CAA5FD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106.56</c:v>
                </c:pt>
                <c:pt idx="1">
                  <c:v>108.87</c:v>
                </c:pt>
                <c:pt idx="2">
                  <c:v>109</c:v>
                </c:pt>
                <c:pt idx="3">
                  <c:v>107.09</c:v>
                </c:pt>
                <c:pt idx="4">
                  <c:v>108.18</c:v>
                </c:pt>
              </c:numCache>
            </c:numRef>
          </c:val>
          <c:smooth val="0"/>
          <c:extLst>
            <c:ext xmlns:c16="http://schemas.microsoft.com/office/drawing/2014/chart" uri="{C3380CC4-5D6E-409C-BE32-E72D297353CC}">
              <c16:uniqueId val="{00000001-F9C4-4AED-BF24-FCD0CAA5FD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38.96</c:v>
                </c:pt>
                <c:pt idx="1">
                  <c:v>41.4</c:v>
                </c:pt>
                <c:pt idx="2">
                  <c:v>42.91</c:v>
                </c:pt>
                <c:pt idx="3">
                  <c:v>45.09</c:v>
                </c:pt>
                <c:pt idx="4">
                  <c:v>47.21</c:v>
                </c:pt>
              </c:numCache>
            </c:numRef>
          </c:val>
          <c:extLst>
            <c:ext xmlns:c16="http://schemas.microsoft.com/office/drawing/2014/chart" uri="{C3380CC4-5D6E-409C-BE32-E72D297353CC}">
              <c16:uniqueId val="{00000000-F3B7-4AF1-802C-D82BAD6184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22.24</c:v>
                </c:pt>
                <c:pt idx="1">
                  <c:v>25.13</c:v>
                </c:pt>
                <c:pt idx="2">
                  <c:v>24.54</c:v>
                </c:pt>
                <c:pt idx="3">
                  <c:v>23.38</c:v>
                </c:pt>
                <c:pt idx="4">
                  <c:v>23.49</c:v>
                </c:pt>
              </c:numCache>
            </c:numRef>
          </c:val>
          <c:smooth val="0"/>
          <c:extLst>
            <c:ext xmlns:c16="http://schemas.microsoft.com/office/drawing/2014/chart" uri="{C3380CC4-5D6E-409C-BE32-E72D297353CC}">
              <c16:uniqueId val="{00000001-F3B7-4AF1-802C-D82BAD6184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12.17</c:v>
                </c:pt>
                <c:pt idx="1">
                  <c:v>17.420000000000002</c:v>
                </c:pt>
                <c:pt idx="2">
                  <c:v>23.38</c:v>
                </c:pt>
                <c:pt idx="3">
                  <c:v>29.23</c:v>
                </c:pt>
                <c:pt idx="4">
                  <c:v>35.18</c:v>
                </c:pt>
              </c:numCache>
            </c:numRef>
          </c:val>
          <c:extLst>
            <c:ext xmlns:c16="http://schemas.microsoft.com/office/drawing/2014/chart" uri="{C3380CC4-5D6E-409C-BE32-E72D297353CC}">
              <c16:uniqueId val="{00000000-9026-4C83-AD85-C3A8D94AFD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0.28999999999999998</c:v>
                </c:pt>
                <c:pt idx="1">
                  <c:v>6.4</c:v>
                </c:pt>
                <c:pt idx="2">
                  <c:v>7.66</c:v>
                </c:pt>
                <c:pt idx="3">
                  <c:v>8.1999999999999993</c:v>
                </c:pt>
                <c:pt idx="4">
                  <c:v>8.67</c:v>
                </c:pt>
              </c:numCache>
            </c:numRef>
          </c:val>
          <c:smooth val="0"/>
          <c:extLst>
            <c:ext xmlns:c16="http://schemas.microsoft.com/office/drawing/2014/chart" uri="{C3380CC4-5D6E-409C-BE32-E72D297353CC}">
              <c16:uniqueId val="{00000001-9026-4C83-AD85-C3A8D94AFD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26.55</c:v>
                </c:pt>
                <c:pt idx="1">
                  <c:v>17.87</c:v>
                </c:pt>
                <c:pt idx="2">
                  <c:v>11.9</c:v>
                </c:pt>
                <c:pt idx="3">
                  <c:v>15.11</c:v>
                </c:pt>
                <c:pt idx="4">
                  <c:v>18.170000000000002</c:v>
                </c:pt>
              </c:numCache>
            </c:numRef>
          </c:val>
          <c:extLst>
            <c:ext xmlns:c16="http://schemas.microsoft.com/office/drawing/2014/chart" uri="{C3380CC4-5D6E-409C-BE32-E72D297353CC}">
              <c16:uniqueId val="{00000000-1516-4D85-B3D6-57D695EA78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8.31</c:v>
                </c:pt>
                <c:pt idx="1">
                  <c:v>0.39</c:v>
                </c:pt>
                <c:pt idx="2">
                  <c:v>0.28000000000000003</c:v>
                </c:pt>
                <c:pt idx="3">
                  <c:v>0.59</c:v>
                </c:pt>
                <c:pt idx="4">
                  <c:v>3.66</c:v>
                </c:pt>
              </c:numCache>
            </c:numRef>
          </c:val>
          <c:smooth val="0"/>
          <c:extLst>
            <c:ext xmlns:c16="http://schemas.microsoft.com/office/drawing/2014/chart" uri="{C3380CC4-5D6E-409C-BE32-E72D297353CC}">
              <c16:uniqueId val="{00000001-1516-4D85-B3D6-57D695EA78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162.06</c:v>
                </c:pt>
                <c:pt idx="1">
                  <c:v>173.64</c:v>
                </c:pt>
                <c:pt idx="2">
                  <c:v>174.09</c:v>
                </c:pt>
                <c:pt idx="3">
                  <c:v>137.66</c:v>
                </c:pt>
                <c:pt idx="4">
                  <c:v>154.06</c:v>
                </c:pt>
              </c:numCache>
            </c:numRef>
          </c:val>
          <c:extLst>
            <c:ext xmlns:c16="http://schemas.microsoft.com/office/drawing/2014/chart" uri="{C3380CC4-5D6E-409C-BE32-E72D297353CC}">
              <c16:uniqueId val="{00000000-EDD3-40D1-AFFD-A7129D8152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86.93</c:v>
                </c:pt>
                <c:pt idx="1">
                  <c:v>73.55</c:v>
                </c:pt>
                <c:pt idx="2">
                  <c:v>71.19</c:v>
                </c:pt>
                <c:pt idx="3">
                  <c:v>77.72</c:v>
                </c:pt>
                <c:pt idx="4">
                  <c:v>105.97</c:v>
                </c:pt>
              </c:numCache>
            </c:numRef>
          </c:val>
          <c:smooth val="0"/>
          <c:extLst>
            <c:ext xmlns:c16="http://schemas.microsoft.com/office/drawing/2014/chart" uri="{C3380CC4-5D6E-409C-BE32-E72D297353CC}">
              <c16:uniqueId val="{00000001-EDD3-40D1-AFFD-A7129D8152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375.79</c:v>
                </c:pt>
                <c:pt idx="1">
                  <c:v>366.45</c:v>
                </c:pt>
                <c:pt idx="2">
                  <c:v>399.1</c:v>
                </c:pt>
                <c:pt idx="3">
                  <c:v>470.63</c:v>
                </c:pt>
                <c:pt idx="4">
                  <c:v>575.38</c:v>
                </c:pt>
              </c:numCache>
            </c:numRef>
          </c:val>
          <c:extLst>
            <c:ext xmlns:c16="http://schemas.microsoft.com/office/drawing/2014/chart" uri="{C3380CC4-5D6E-409C-BE32-E72D297353CC}">
              <c16:uniqueId val="{00000000-861A-4F0D-AEEC-52F1DB4BBF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674.86</c:v>
                </c:pt>
                <c:pt idx="1">
                  <c:v>514.27</c:v>
                </c:pt>
                <c:pt idx="2">
                  <c:v>517.34</c:v>
                </c:pt>
                <c:pt idx="3">
                  <c:v>485.6</c:v>
                </c:pt>
                <c:pt idx="4">
                  <c:v>498.02</c:v>
                </c:pt>
              </c:numCache>
            </c:numRef>
          </c:val>
          <c:smooth val="0"/>
          <c:extLst>
            <c:ext xmlns:c16="http://schemas.microsoft.com/office/drawing/2014/chart" uri="{C3380CC4-5D6E-409C-BE32-E72D297353CC}">
              <c16:uniqueId val="{00000001-861A-4F0D-AEEC-52F1DB4BBF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110.86</c:v>
                </c:pt>
                <c:pt idx="1">
                  <c:v>114.15</c:v>
                </c:pt>
                <c:pt idx="2">
                  <c:v>109.68</c:v>
                </c:pt>
                <c:pt idx="3">
                  <c:v>106.59</c:v>
                </c:pt>
                <c:pt idx="4">
                  <c:v>91.49</c:v>
                </c:pt>
              </c:numCache>
            </c:numRef>
          </c:val>
          <c:extLst>
            <c:ext xmlns:c16="http://schemas.microsoft.com/office/drawing/2014/chart" uri="{C3380CC4-5D6E-409C-BE32-E72D297353CC}">
              <c16:uniqueId val="{00000000-DE80-410C-A359-128C373BFB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97.78</c:v>
                </c:pt>
                <c:pt idx="1">
                  <c:v>100.34</c:v>
                </c:pt>
                <c:pt idx="2">
                  <c:v>99.89</c:v>
                </c:pt>
                <c:pt idx="3">
                  <c:v>99.95</c:v>
                </c:pt>
                <c:pt idx="4">
                  <c:v>98.23</c:v>
                </c:pt>
              </c:numCache>
            </c:numRef>
          </c:val>
          <c:smooth val="0"/>
          <c:extLst>
            <c:ext xmlns:c16="http://schemas.microsoft.com/office/drawing/2014/chart" uri="{C3380CC4-5D6E-409C-BE32-E72D297353CC}">
              <c16:uniqueId val="{00000001-DE80-410C-A359-128C373BFB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83.19</c:v>
                </c:pt>
                <c:pt idx="1">
                  <c:v>81.41</c:v>
                </c:pt>
                <c:pt idx="2">
                  <c:v>84.2</c:v>
                </c:pt>
                <c:pt idx="3">
                  <c:v>82.81</c:v>
                </c:pt>
                <c:pt idx="4">
                  <c:v>86.24</c:v>
                </c:pt>
              </c:numCache>
            </c:numRef>
          </c:val>
          <c:extLst>
            <c:ext xmlns:c16="http://schemas.microsoft.com/office/drawing/2014/chart" uri="{C3380CC4-5D6E-409C-BE32-E72D297353CC}">
              <c16:uniqueId val="{00000000-8BBF-47C0-9B0A-800834978C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114.82</c:v>
                </c:pt>
                <c:pt idx="1">
                  <c:v>113.49</c:v>
                </c:pt>
                <c:pt idx="2">
                  <c:v>112.4</c:v>
                </c:pt>
                <c:pt idx="3">
                  <c:v>110.21</c:v>
                </c:pt>
                <c:pt idx="4">
                  <c:v>100.56</c:v>
                </c:pt>
              </c:numCache>
            </c:numRef>
          </c:val>
          <c:smooth val="0"/>
          <c:extLst>
            <c:ext xmlns:c16="http://schemas.microsoft.com/office/drawing/2014/chart" uri="{C3380CC4-5D6E-409C-BE32-E72D297353CC}">
              <c16:uniqueId val="{00000001-8BBF-47C0-9B0A-800834978C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池田市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Ba</v>
      </c>
      <c r="X8" s="40"/>
      <c r="Y8" s="40"/>
      <c r="Z8" s="40"/>
      <c r="AA8" s="40"/>
      <c r="AB8" s="40"/>
      <c r="AC8" s="40"/>
      <c r="AD8" s="41" t="str">
        <f>データ!$M$6</f>
        <v>自治体職員</v>
      </c>
      <c r="AE8" s="41"/>
      <c r="AF8" s="41"/>
      <c r="AG8" s="41"/>
      <c r="AH8" s="41"/>
      <c r="AI8" s="41"/>
      <c r="AJ8" s="41"/>
      <c r="AK8" s="3"/>
      <c r="AL8" s="42">
        <f>データ!S6</f>
        <v>103387</v>
      </c>
      <c r="AM8" s="42"/>
      <c r="AN8" s="42"/>
      <c r="AO8" s="42"/>
      <c r="AP8" s="42"/>
      <c r="AQ8" s="42"/>
      <c r="AR8" s="42"/>
      <c r="AS8" s="42"/>
      <c r="AT8" s="35">
        <f>データ!T6</f>
        <v>22.14</v>
      </c>
      <c r="AU8" s="35"/>
      <c r="AV8" s="35"/>
      <c r="AW8" s="35"/>
      <c r="AX8" s="35"/>
      <c r="AY8" s="35"/>
      <c r="AZ8" s="35"/>
      <c r="BA8" s="35"/>
      <c r="BB8" s="35">
        <f>データ!U6</f>
        <v>4669.6899999999996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64.02</v>
      </c>
      <c r="J10" s="35"/>
      <c r="K10" s="35"/>
      <c r="L10" s="35"/>
      <c r="M10" s="35"/>
      <c r="N10" s="35"/>
      <c r="O10" s="35"/>
      <c r="P10" s="35">
        <f>データ!P6</f>
        <v>96.69</v>
      </c>
      <c r="Q10" s="35"/>
      <c r="R10" s="35"/>
      <c r="S10" s="35"/>
      <c r="T10" s="35"/>
      <c r="U10" s="35"/>
      <c r="V10" s="35"/>
      <c r="W10" s="35">
        <f>データ!Q6</f>
        <v>65.290000000000006</v>
      </c>
      <c r="X10" s="35"/>
      <c r="Y10" s="35"/>
      <c r="Z10" s="35"/>
      <c r="AA10" s="35"/>
      <c r="AB10" s="35"/>
      <c r="AC10" s="35"/>
      <c r="AD10" s="42">
        <f>データ!R6</f>
        <v>1353</v>
      </c>
      <c r="AE10" s="42"/>
      <c r="AF10" s="42"/>
      <c r="AG10" s="42"/>
      <c r="AH10" s="42"/>
      <c r="AI10" s="42"/>
      <c r="AJ10" s="42"/>
      <c r="AK10" s="2"/>
      <c r="AL10" s="42">
        <f>データ!V6</f>
        <v>99919</v>
      </c>
      <c r="AM10" s="42"/>
      <c r="AN10" s="42"/>
      <c r="AO10" s="42"/>
      <c r="AP10" s="42"/>
      <c r="AQ10" s="42"/>
      <c r="AR10" s="42"/>
      <c r="AS10" s="42"/>
      <c r="AT10" s="35">
        <f>データ!W6</f>
        <v>9.82</v>
      </c>
      <c r="AU10" s="35"/>
      <c r="AV10" s="35"/>
      <c r="AW10" s="35"/>
      <c r="AX10" s="35"/>
      <c r="AY10" s="35"/>
      <c r="AZ10" s="35"/>
      <c r="BA10" s="35"/>
      <c r="BB10" s="35">
        <f>データ!X6</f>
        <v>10175.049999999999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QMAqYq0bz31ikDOvDHhzoljO6ye2icsvSyivek0IT3/ZcOO9avZqy6gn/kriCtyBkYyfKnBNBCdVclFBCeORg==" saltValue="hZramlh/m4NLLGXmHgFW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272043</v>
      </c>
      <c r="D6" s="19">
        <f t="shared" si="3"/>
        <v>46</v>
      </c>
      <c r="E6" s="19">
        <f t="shared" si="3"/>
        <v>17</v>
      </c>
      <c r="F6" s="19">
        <f t="shared" si="3"/>
        <v>1</v>
      </c>
      <c r="G6" s="19">
        <f t="shared" si="3"/>
        <v>0</v>
      </c>
      <c r="H6" s="19" t="str">
        <f t="shared" si="3"/>
        <v>大阪府　池田市</v>
      </c>
      <c r="I6" s="19" t="str">
        <f t="shared" si="3"/>
        <v>法適用</v>
      </c>
      <c r="J6" s="19" t="str">
        <f t="shared" si="3"/>
        <v>下水道事業</v>
      </c>
      <c r="K6" s="19" t="str">
        <f t="shared" si="3"/>
        <v>公共下水道</v>
      </c>
      <c r="L6" s="19" t="str">
        <f t="shared" si="3"/>
        <v>Ba</v>
      </c>
      <c r="M6" s="19" t="str">
        <f t="shared" si="3"/>
        <v>自治体職員</v>
      </c>
      <c r="N6" s="20" t="str">
        <f t="shared" si="3"/>
        <v>-</v>
      </c>
      <c r="O6" s="20">
        <f t="shared" si="3"/>
        <v>64.02</v>
      </c>
      <c r="P6" s="20">
        <f t="shared" si="3"/>
        <v>96.69</v>
      </c>
      <c r="Q6" s="20">
        <f t="shared" si="3"/>
        <v>65.290000000000006</v>
      </c>
      <c r="R6" s="20">
        <f t="shared" si="3"/>
        <v>1353</v>
      </c>
      <c r="S6" s="20">
        <f t="shared" si="3"/>
        <v>103387</v>
      </c>
      <c r="T6" s="20">
        <f t="shared" si="3"/>
        <v>22.14</v>
      </c>
      <c r="U6" s="20">
        <f t="shared" si="3"/>
        <v>4669.6899999999996</v>
      </c>
      <c r="V6" s="20">
        <f t="shared" si="3"/>
        <v>99919</v>
      </c>
      <c r="W6" s="20">
        <f t="shared" si="3"/>
        <v>9.82</v>
      </c>
      <c r="X6" s="20">
        <f t="shared" si="3"/>
        <v>10175.049999999999</v>
      </c>
      <c r="Y6" s="21">
        <f>IF(Y7="",NA(),Y7)</f>
        <v>104.58</v>
      </c>
      <c r="Z6" s="21">
        <f t="shared" ref="Z6:AH6" si="4">IF(Z7="",NA(),Z7)</f>
        <v>105.69</v>
      </c>
      <c r="AA6" s="21">
        <f t="shared" si="4"/>
        <v>104.83</v>
      </c>
      <c r="AB6" s="21">
        <f t="shared" si="4"/>
        <v>103.66</v>
      </c>
      <c r="AC6" s="21">
        <f t="shared" si="4"/>
        <v>102.87</v>
      </c>
      <c r="AD6" s="21">
        <f t="shared" si="4"/>
        <v>106.56</v>
      </c>
      <c r="AE6" s="21">
        <f t="shared" si="4"/>
        <v>108.87</v>
      </c>
      <c r="AF6" s="21">
        <f t="shared" si="4"/>
        <v>109</v>
      </c>
      <c r="AG6" s="21">
        <f t="shared" si="4"/>
        <v>107.09</v>
      </c>
      <c r="AH6" s="21">
        <f t="shared" si="4"/>
        <v>108.18</v>
      </c>
      <c r="AI6" s="20" t="str">
        <f>IF(AI7="","",IF(AI7="-","【-】","【"&amp;SUBSTITUTE(TEXT(AI7,"#,##0.00"),"-","△")&amp;"】"))</f>
        <v>【107.02】</v>
      </c>
      <c r="AJ6" s="21">
        <f>IF(AJ7="",NA(),AJ7)</f>
        <v>26.55</v>
      </c>
      <c r="AK6" s="21">
        <f t="shared" ref="AK6:AS6" si="5">IF(AK7="",NA(),AK7)</f>
        <v>17.87</v>
      </c>
      <c r="AL6" s="21">
        <f t="shared" si="5"/>
        <v>11.9</v>
      </c>
      <c r="AM6" s="21">
        <f t="shared" si="5"/>
        <v>15.11</v>
      </c>
      <c r="AN6" s="21">
        <f t="shared" si="5"/>
        <v>18.170000000000002</v>
      </c>
      <c r="AO6" s="21">
        <f t="shared" si="5"/>
        <v>8.31</v>
      </c>
      <c r="AP6" s="21">
        <f t="shared" si="5"/>
        <v>0.39</v>
      </c>
      <c r="AQ6" s="21">
        <f t="shared" si="5"/>
        <v>0.28000000000000003</v>
      </c>
      <c r="AR6" s="21">
        <f t="shared" si="5"/>
        <v>0.59</v>
      </c>
      <c r="AS6" s="21">
        <f t="shared" si="5"/>
        <v>3.66</v>
      </c>
      <c r="AT6" s="20" t="str">
        <f>IF(AT7="","",IF(AT7="-","【-】","【"&amp;SUBSTITUTE(TEXT(AT7,"#,##0.00"),"-","△")&amp;"】"))</f>
        <v>【3.09】</v>
      </c>
      <c r="AU6" s="21">
        <f>IF(AU7="",NA(),AU7)</f>
        <v>162.06</v>
      </c>
      <c r="AV6" s="21">
        <f t="shared" ref="AV6:BD6" si="6">IF(AV7="",NA(),AV7)</f>
        <v>173.64</v>
      </c>
      <c r="AW6" s="21">
        <f t="shared" si="6"/>
        <v>174.09</v>
      </c>
      <c r="AX6" s="21">
        <f t="shared" si="6"/>
        <v>137.66</v>
      </c>
      <c r="AY6" s="21">
        <f t="shared" si="6"/>
        <v>154.06</v>
      </c>
      <c r="AZ6" s="21">
        <f t="shared" si="6"/>
        <v>86.93</v>
      </c>
      <c r="BA6" s="21">
        <f t="shared" si="6"/>
        <v>73.55</v>
      </c>
      <c r="BB6" s="21">
        <f t="shared" si="6"/>
        <v>71.19</v>
      </c>
      <c r="BC6" s="21">
        <f t="shared" si="6"/>
        <v>77.72</v>
      </c>
      <c r="BD6" s="21">
        <f t="shared" si="6"/>
        <v>105.97</v>
      </c>
      <c r="BE6" s="20" t="str">
        <f>IF(BE7="","",IF(BE7="-","【-】","【"&amp;SUBSTITUTE(TEXT(BE7,"#,##0.00"),"-","△")&amp;"】"))</f>
        <v>【71.39】</v>
      </c>
      <c r="BF6" s="21">
        <f>IF(BF7="",NA(),BF7)</f>
        <v>375.79</v>
      </c>
      <c r="BG6" s="21">
        <f t="shared" ref="BG6:BO6" si="7">IF(BG7="",NA(),BG7)</f>
        <v>366.45</v>
      </c>
      <c r="BH6" s="21">
        <f t="shared" si="7"/>
        <v>399.1</v>
      </c>
      <c r="BI6" s="21">
        <f t="shared" si="7"/>
        <v>470.63</v>
      </c>
      <c r="BJ6" s="21">
        <f t="shared" si="7"/>
        <v>575.38</v>
      </c>
      <c r="BK6" s="21">
        <f t="shared" si="7"/>
        <v>674.86</v>
      </c>
      <c r="BL6" s="21">
        <f t="shared" si="7"/>
        <v>514.27</v>
      </c>
      <c r="BM6" s="21">
        <f t="shared" si="7"/>
        <v>517.34</v>
      </c>
      <c r="BN6" s="21">
        <f t="shared" si="7"/>
        <v>485.6</v>
      </c>
      <c r="BO6" s="21">
        <f t="shared" si="7"/>
        <v>498.02</v>
      </c>
      <c r="BP6" s="20" t="str">
        <f>IF(BP7="","",IF(BP7="-","【-】","【"&amp;SUBSTITUTE(TEXT(BP7,"#,##0.00"),"-","△")&amp;"】"))</f>
        <v>【669.11】</v>
      </c>
      <c r="BQ6" s="21">
        <f>IF(BQ7="",NA(),BQ7)</f>
        <v>110.86</v>
      </c>
      <c r="BR6" s="21">
        <f t="shared" ref="BR6:BZ6" si="8">IF(BR7="",NA(),BR7)</f>
        <v>114.15</v>
      </c>
      <c r="BS6" s="21">
        <f t="shared" si="8"/>
        <v>109.68</v>
      </c>
      <c r="BT6" s="21">
        <f t="shared" si="8"/>
        <v>106.59</v>
      </c>
      <c r="BU6" s="21">
        <f t="shared" si="8"/>
        <v>91.49</v>
      </c>
      <c r="BV6" s="21">
        <f t="shared" si="8"/>
        <v>97.78</v>
      </c>
      <c r="BW6" s="21">
        <f t="shared" si="8"/>
        <v>100.34</v>
      </c>
      <c r="BX6" s="21">
        <f t="shared" si="8"/>
        <v>99.89</v>
      </c>
      <c r="BY6" s="21">
        <f t="shared" si="8"/>
        <v>99.95</v>
      </c>
      <c r="BZ6" s="21">
        <f t="shared" si="8"/>
        <v>98.23</v>
      </c>
      <c r="CA6" s="20" t="str">
        <f>IF(CA7="","",IF(CA7="-","【-】","【"&amp;SUBSTITUTE(TEXT(CA7,"#,##0.00"),"-","△")&amp;"】"))</f>
        <v>【99.73】</v>
      </c>
      <c r="CB6" s="21">
        <f>IF(CB7="",NA(),CB7)</f>
        <v>83.19</v>
      </c>
      <c r="CC6" s="21">
        <f t="shared" ref="CC6:CK6" si="9">IF(CC7="",NA(),CC7)</f>
        <v>81.41</v>
      </c>
      <c r="CD6" s="21">
        <f t="shared" si="9"/>
        <v>84.2</v>
      </c>
      <c r="CE6" s="21">
        <f t="shared" si="9"/>
        <v>82.81</v>
      </c>
      <c r="CF6" s="21">
        <f t="shared" si="9"/>
        <v>86.24</v>
      </c>
      <c r="CG6" s="21">
        <f t="shared" si="9"/>
        <v>114.82</v>
      </c>
      <c r="CH6" s="21">
        <f t="shared" si="9"/>
        <v>113.49</v>
      </c>
      <c r="CI6" s="21">
        <f t="shared" si="9"/>
        <v>112.4</v>
      </c>
      <c r="CJ6" s="21">
        <f t="shared" si="9"/>
        <v>110.21</v>
      </c>
      <c r="CK6" s="21">
        <f t="shared" si="9"/>
        <v>100.56</v>
      </c>
      <c r="CL6" s="20" t="str">
        <f>IF(CL7="","",IF(CL7="-","【-】","【"&amp;SUBSTITUTE(TEXT(CL7,"#,##0.00"),"-","△")&amp;"】"))</f>
        <v>【134.98】</v>
      </c>
      <c r="CM6" s="21">
        <f>IF(CM7="",NA(),CM7)</f>
        <v>61.66</v>
      </c>
      <c r="CN6" s="21">
        <f t="shared" ref="CN6:CV6" si="10">IF(CN7="",NA(),CN7)</f>
        <v>60.21</v>
      </c>
      <c r="CO6" s="21">
        <f t="shared" si="10"/>
        <v>58.56</v>
      </c>
      <c r="CP6" s="21">
        <f t="shared" si="10"/>
        <v>59.41</v>
      </c>
      <c r="CQ6" s="21">
        <f t="shared" si="10"/>
        <v>56.3</v>
      </c>
      <c r="CR6" s="21" t="str">
        <f t="shared" si="10"/>
        <v>-</v>
      </c>
      <c r="CS6" s="21">
        <f t="shared" si="10"/>
        <v>62.96</v>
      </c>
      <c r="CT6" s="21">
        <f t="shared" si="10"/>
        <v>62.97</v>
      </c>
      <c r="CU6" s="21">
        <f t="shared" si="10"/>
        <v>64.930000000000007</v>
      </c>
      <c r="CV6" s="21" t="str">
        <f t="shared" si="10"/>
        <v>-</v>
      </c>
      <c r="CW6" s="20" t="str">
        <f>IF(CW7="","",IF(CW7="-","【-】","【"&amp;SUBSTITUTE(TEXT(CW7,"#,##0.00"),"-","△")&amp;"】"))</f>
        <v>【59.99】</v>
      </c>
      <c r="CX6" s="21">
        <f>IF(CX7="",NA(),CX7)</f>
        <v>99.94</v>
      </c>
      <c r="CY6" s="21">
        <f t="shared" ref="CY6:DG6" si="11">IF(CY7="",NA(),CY7)</f>
        <v>99.94</v>
      </c>
      <c r="CZ6" s="21">
        <f t="shared" si="11"/>
        <v>99.94</v>
      </c>
      <c r="DA6" s="21">
        <f t="shared" si="11"/>
        <v>99.94</v>
      </c>
      <c r="DB6" s="21">
        <f t="shared" si="11"/>
        <v>99.94</v>
      </c>
      <c r="DC6" s="21">
        <f t="shared" si="11"/>
        <v>97.08</v>
      </c>
      <c r="DD6" s="21">
        <f t="shared" si="11"/>
        <v>96.96</v>
      </c>
      <c r="DE6" s="21">
        <f t="shared" si="11"/>
        <v>96.97</v>
      </c>
      <c r="DF6" s="21">
        <f t="shared" si="11"/>
        <v>97.7</v>
      </c>
      <c r="DG6" s="21">
        <f t="shared" si="11"/>
        <v>98.14</v>
      </c>
      <c r="DH6" s="20" t="str">
        <f>IF(DH7="","",IF(DH7="-","【-】","【"&amp;SUBSTITUTE(TEXT(DH7,"#,##0.00"),"-","△")&amp;"】"))</f>
        <v>【95.72】</v>
      </c>
      <c r="DI6" s="21">
        <f>IF(DI7="",NA(),DI7)</f>
        <v>38.96</v>
      </c>
      <c r="DJ6" s="21">
        <f t="shared" ref="DJ6:DR6" si="12">IF(DJ7="",NA(),DJ7)</f>
        <v>41.4</v>
      </c>
      <c r="DK6" s="21">
        <f t="shared" si="12"/>
        <v>42.91</v>
      </c>
      <c r="DL6" s="21">
        <f t="shared" si="12"/>
        <v>45.09</v>
      </c>
      <c r="DM6" s="21">
        <f t="shared" si="12"/>
        <v>47.21</v>
      </c>
      <c r="DN6" s="21">
        <f t="shared" si="12"/>
        <v>22.24</v>
      </c>
      <c r="DO6" s="21">
        <f t="shared" si="12"/>
        <v>25.13</v>
      </c>
      <c r="DP6" s="21">
        <f t="shared" si="12"/>
        <v>24.54</v>
      </c>
      <c r="DQ6" s="21">
        <f t="shared" si="12"/>
        <v>23.38</v>
      </c>
      <c r="DR6" s="21">
        <f t="shared" si="12"/>
        <v>23.49</v>
      </c>
      <c r="DS6" s="20" t="str">
        <f>IF(DS7="","",IF(DS7="-","【-】","【"&amp;SUBSTITUTE(TEXT(DS7,"#,##0.00"),"-","△")&amp;"】"))</f>
        <v>【38.17】</v>
      </c>
      <c r="DT6" s="21">
        <f>IF(DT7="",NA(),DT7)</f>
        <v>12.17</v>
      </c>
      <c r="DU6" s="21">
        <f t="shared" ref="DU6:EC6" si="13">IF(DU7="",NA(),DU7)</f>
        <v>17.420000000000002</v>
      </c>
      <c r="DV6" s="21">
        <f t="shared" si="13"/>
        <v>23.38</v>
      </c>
      <c r="DW6" s="21">
        <f t="shared" si="13"/>
        <v>29.23</v>
      </c>
      <c r="DX6" s="21">
        <f t="shared" si="13"/>
        <v>35.18</v>
      </c>
      <c r="DY6" s="21">
        <f t="shared" si="13"/>
        <v>0.28999999999999998</v>
      </c>
      <c r="DZ6" s="21">
        <f t="shared" si="13"/>
        <v>6.4</v>
      </c>
      <c r="EA6" s="21">
        <f t="shared" si="13"/>
        <v>7.66</v>
      </c>
      <c r="EB6" s="21">
        <f t="shared" si="13"/>
        <v>8.1999999999999993</v>
      </c>
      <c r="EC6" s="21">
        <f t="shared" si="13"/>
        <v>8.67</v>
      </c>
      <c r="ED6" s="20" t="str">
        <f>IF(ED7="","",IF(ED7="-","【-】","【"&amp;SUBSTITUTE(TEXT(ED7,"#,##0.00"),"-","△")&amp;"】"))</f>
        <v>【6.54】</v>
      </c>
      <c r="EE6" s="21">
        <f>IF(EE7="",NA(),EE7)</f>
        <v>0.25</v>
      </c>
      <c r="EF6" s="21">
        <f t="shared" ref="EF6:EN6" si="14">IF(EF7="",NA(),EF7)</f>
        <v>0.19</v>
      </c>
      <c r="EG6" s="21">
        <f t="shared" si="14"/>
        <v>0.71</v>
      </c>
      <c r="EH6" s="21">
        <f t="shared" si="14"/>
        <v>0.06</v>
      </c>
      <c r="EI6" s="21">
        <f t="shared" si="14"/>
        <v>0.28999999999999998</v>
      </c>
      <c r="EJ6" s="21">
        <f t="shared" si="14"/>
        <v>0.15</v>
      </c>
      <c r="EK6" s="21">
        <f t="shared" si="14"/>
        <v>0.16</v>
      </c>
      <c r="EL6" s="21">
        <f t="shared" si="14"/>
        <v>0.16</v>
      </c>
      <c r="EM6" s="21">
        <f t="shared" si="14"/>
        <v>0.14000000000000001</v>
      </c>
      <c r="EN6" s="21">
        <f t="shared" si="14"/>
        <v>0.11</v>
      </c>
      <c r="EO6" s="20" t="str">
        <f>IF(EO7="","",IF(EO7="-","【-】","【"&amp;SUBSTITUTE(TEXT(EO7,"#,##0.00"),"-","△")&amp;"】"))</f>
        <v>【0.24】</v>
      </c>
    </row>
    <row r="7" spans="1:148" s="22" customFormat="1" x14ac:dyDescent="0.15">
      <c r="A7" s="14"/>
      <c r="B7" s="23">
        <v>2021</v>
      </c>
      <c r="C7" s="23">
        <v>272043</v>
      </c>
      <c r="D7" s="23">
        <v>46</v>
      </c>
      <c r="E7" s="23">
        <v>17</v>
      </c>
      <c r="F7" s="23">
        <v>1</v>
      </c>
      <c r="G7" s="23">
        <v>0</v>
      </c>
      <c r="H7" s="23" t="s">
        <v>95</v>
      </c>
      <c r="I7" s="23" t="s">
        <v>96</v>
      </c>
      <c r="J7" s="23" t="s">
        <v>97</v>
      </c>
      <c r="K7" s="23" t="s">
        <v>98</v>
      </c>
      <c r="L7" s="23" t="s">
        <v>99</v>
      </c>
      <c r="M7" s="23" t="s">
        <v>100</v>
      </c>
      <c r="N7" s="24" t="s">
        <v>101</v>
      </c>
      <c r="O7" s="24">
        <v>64.02</v>
      </c>
      <c r="P7" s="24">
        <v>96.69</v>
      </c>
      <c r="Q7" s="24">
        <v>65.290000000000006</v>
      </c>
      <c r="R7" s="24">
        <v>1353</v>
      </c>
      <c r="S7" s="24">
        <v>103387</v>
      </c>
      <c r="T7" s="24">
        <v>22.14</v>
      </c>
      <c r="U7" s="24">
        <v>4669.6899999999996</v>
      </c>
      <c r="V7" s="24">
        <v>99919</v>
      </c>
      <c r="W7" s="24">
        <v>9.82</v>
      </c>
      <c r="X7" s="24">
        <v>10175.049999999999</v>
      </c>
      <c r="Y7" s="24">
        <v>104.58</v>
      </c>
      <c r="Z7" s="24">
        <v>105.69</v>
      </c>
      <c r="AA7" s="24">
        <v>104.83</v>
      </c>
      <c r="AB7" s="24">
        <v>103.66</v>
      </c>
      <c r="AC7" s="24">
        <v>102.87</v>
      </c>
      <c r="AD7" s="24">
        <v>106.56</v>
      </c>
      <c r="AE7" s="24">
        <v>108.87</v>
      </c>
      <c r="AF7" s="24">
        <v>109</v>
      </c>
      <c r="AG7" s="24">
        <v>107.09</v>
      </c>
      <c r="AH7" s="24">
        <v>108.18</v>
      </c>
      <c r="AI7" s="24">
        <v>107.02</v>
      </c>
      <c r="AJ7" s="24">
        <v>26.55</v>
      </c>
      <c r="AK7" s="24">
        <v>17.87</v>
      </c>
      <c r="AL7" s="24">
        <v>11.9</v>
      </c>
      <c r="AM7" s="24">
        <v>15.11</v>
      </c>
      <c r="AN7" s="24">
        <v>18.170000000000002</v>
      </c>
      <c r="AO7" s="24">
        <v>8.31</v>
      </c>
      <c r="AP7" s="24">
        <v>0.39</v>
      </c>
      <c r="AQ7" s="24">
        <v>0.28000000000000003</v>
      </c>
      <c r="AR7" s="24">
        <v>0.59</v>
      </c>
      <c r="AS7" s="24">
        <v>3.66</v>
      </c>
      <c r="AT7" s="24">
        <v>3.09</v>
      </c>
      <c r="AU7" s="24">
        <v>162.06</v>
      </c>
      <c r="AV7" s="24">
        <v>173.64</v>
      </c>
      <c r="AW7" s="24">
        <v>174.09</v>
      </c>
      <c r="AX7" s="24">
        <v>137.66</v>
      </c>
      <c r="AY7" s="24">
        <v>154.06</v>
      </c>
      <c r="AZ7" s="24">
        <v>86.93</v>
      </c>
      <c r="BA7" s="24">
        <v>73.55</v>
      </c>
      <c r="BB7" s="24">
        <v>71.19</v>
      </c>
      <c r="BC7" s="24">
        <v>77.72</v>
      </c>
      <c r="BD7" s="24">
        <v>105.97</v>
      </c>
      <c r="BE7" s="24">
        <v>71.39</v>
      </c>
      <c r="BF7" s="24">
        <v>375.79</v>
      </c>
      <c r="BG7" s="24">
        <v>366.45</v>
      </c>
      <c r="BH7" s="24">
        <v>399.1</v>
      </c>
      <c r="BI7" s="24">
        <v>470.63</v>
      </c>
      <c r="BJ7" s="24">
        <v>575.38</v>
      </c>
      <c r="BK7" s="24">
        <v>674.86</v>
      </c>
      <c r="BL7" s="24">
        <v>514.27</v>
      </c>
      <c r="BM7" s="24">
        <v>517.34</v>
      </c>
      <c r="BN7" s="24">
        <v>485.6</v>
      </c>
      <c r="BO7" s="24">
        <v>498.02</v>
      </c>
      <c r="BP7" s="24">
        <v>669.11</v>
      </c>
      <c r="BQ7" s="24">
        <v>110.86</v>
      </c>
      <c r="BR7" s="24">
        <v>114.15</v>
      </c>
      <c r="BS7" s="24">
        <v>109.68</v>
      </c>
      <c r="BT7" s="24">
        <v>106.59</v>
      </c>
      <c r="BU7" s="24">
        <v>91.49</v>
      </c>
      <c r="BV7" s="24">
        <v>97.78</v>
      </c>
      <c r="BW7" s="24">
        <v>100.34</v>
      </c>
      <c r="BX7" s="24">
        <v>99.89</v>
      </c>
      <c r="BY7" s="24">
        <v>99.95</v>
      </c>
      <c r="BZ7" s="24">
        <v>98.23</v>
      </c>
      <c r="CA7" s="24">
        <v>99.73</v>
      </c>
      <c r="CB7" s="24">
        <v>83.19</v>
      </c>
      <c r="CC7" s="24">
        <v>81.41</v>
      </c>
      <c r="CD7" s="24">
        <v>84.2</v>
      </c>
      <c r="CE7" s="24">
        <v>82.81</v>
      </c>
      <c r="CF7" s="24">
        <v>86.24</v>
      </c>
      <c r="CG7" s="24">
        <v>114.82</v>
      </c>
      <c r="CH7" s="24">
        <v>113.49</v>
      </c>
      <c r="CI7" s="24">
        <v>112.4</v>
      </c>
      <c r="CJ7" s="24">
        <v>110.21</v>
      </c>
      <c r="CK7" s="24">
        <v>100.56</v>
      </c>
      <c r="CL7" s="24">
        <v>134.97999999999999</v>
      </c>
      <c r="CM7" s="24">
        <v>61.66</v>
      </c>
      <c r="CN7" s="24">
        <v>60.21</v>
      </c>
      <c r="CO7" s="24">
        <v>58.56</v>
      </c>
      <c r="CP7" s="24">
        <v>59.41</v>
      </c>
      <c r="CQ7" s="24">
        <v>56.3</v>
      </c>
      <c r="CR7" s="24" t="s">
        <v>101</v>
      </c>
      <c r="CS7" s="24">
        <v>62.96</v>
      </c>
      <c r="CT7" s="24">
        <v>62.97</v>
      </c>
      <c r="CU7" s="24">
        <v>64.930000000000007</v>
      </c>
      <c r="CV7" s="24" t="s">
        <v>101</v>
      </c>
      <c r="CW7" s="24">
        <v>59.99</v>
      </c>
      <c r="CX7" s="24">
        <v>99.94</v>
      </c>
      <c r="CY7" s="24">
        <v>99.94</v>
      </c>
      <c r="CZ7" s="24">
        <v>99.94</v>
      </c>
      <c r="DA7" s="24">
        <v>99.94</v>
      </c>
      <c r="DB7" s="24">
        <v>99.94</v>
      </c>
      <c r="DC7" s="24">
        <v>97.08</v>
      </c>
      <c r="DD7" s="24">
        <v>96.96</v>
      </c>
      <c r="DE7" s="24">
        <v>96.97</v>
      </c>
      <c r="DF7" s="24">
        <v>97.7</v>
      </c>
      <c r="DG7" s="24">
        <v>98.14</v>
      </c>
      <c r="DH7" s="24">
        <v>95.72</v>
      </c>
      <c r="DI7" s="24">
        <v>38.96</v>
      </c>
      <c r="DJ7" s="24">
        <v>41.4</v>
      </c>
      <c r="DK7" s="24">
        <v>42.91</v>
      </c>
      <c r="DL7" s="24">
        <v>45.09</v>
      </c>
      <c r="DM7" s="24">
        <v>47.21</v>
      </c>
      <c r="DN7" s="24">
        <v>22.24</v>
      </c>
      <c r="DO7" s="24">
        <v>25.13</v>
      </c>
      <c r="DP7" s="24">
        <v>24.54</v>
      </c>
      <c r="DQ7" s="24">
        <v>23.38</v>
      </c>
      <c r="DR7" s="24">
        <v>23.49</v>
      </c>
      <c r="DS7" s="24">
        <v>38.17</v>
      </c>
      <c r="DT7" s="24">
        <v>12.17</v>
      </c>
      <c r="DU7" s="24">
        <v>17.420000000000002</v>
      </c>
      <c r="DV7" s="24">
        <v>23.38</v>
      </c>
      <c r="DW7" s="24">
        <v>29.23</v>
      </c>
      <c r="DX7" s="24">
        <v>35.18</v>
      </c>
      <c r="DY7" s="24">
        <v>0.28999999999999998</v>
      </c>
      <c r="DZ7" s="24">
        <v>6.4</v>
      </c>
      <c r="EA7" s="24">
        <v>7.66</v>
      </c>
      <c r="EB7" s="24">
        <v>8.1999999999999993</v>
      </c>
      <c r="EC7" s="24">
        <v>8.67</v>
      </c>
      <c r="ED7" s="24">
        <v>6.54</v>
      </c>
      <c r="EE7" s="24">
        <v>0.25</v>
      </c>
      <c r="EF7" s="24">
        <v>0.19</v>
      </c>
      <c r="EG7" s="24">
        <v>0.71</v>
      </c>
      <c r="EH7" s="24">
        <v>0.06</v>
      </c>
      <c r="EI7" s="24">
        <v>0.28999999999999998</v>
      </c>
      <c r="EJ7" s="24">
        <v>0.15</v>
      </c>
      <c r="EK7" s="24">
        <v>0.16</v>
      </c>
      <c r="EL7" s="24">
        <v>0.16</v>
      </c>
      <c r="EM7" s="24">
        <v>0.14000000000000001</v>
      </c>
      <c r="EN7" s="24">
        <v>0.11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2023-01-30T05:40:25Z</cp:lastPrinted>
  <dcterms:created xsi:type="dcterms:W3CDTF">2023-01-12T23:32:29Z</dcterms:created>
  <dcterms:modified xsi:type="dcterms:W3CDTF">2023-02-28T00:11:08Z</dcterms:modified>
  <cp:category/>
</cp:coreProperties>
</file>