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01.決算統計\R4年度（R3決算）\20.経営比較分析表\07.アップロード\02.アップロードデータ（分析表）\"/>
    </mc:Choice>
  </mc:AlternateContent>
  <workbookProtection workbookAlgorithmName="SHA-512" workbookHashValue="bvXMJEeg/lyhu/atsEBMfEwZJNAXxQ4oTza7tfK7vGvJ4ra813I8GQpzrT3/yll424YmiddXa6plOXttblsFFg==" workbookSaltValue="7QApH3ZR0Fg1SG+jUOzz0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<sst xmlns="http://schemas.openxmlformats.org/spreadsheetml/2006/main" count="231" uniqueCount="117">
  <si>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</si>
  <si>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</si>
  <si>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</si>
  <si>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</si>
  <si>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</si>
  <si>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</si>
  <si>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</si>
  <si>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</si>
  <si>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</si>
  <si>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</si>
  <si>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</si>
  <si>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</si>
  <si>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</si>
  <si>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</si>
  <si>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</si>
  <si>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</si>
  <si>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</si>
  <si>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</si>
  <si>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</si>
  <si>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</si>
  <si>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</si>
  <si>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</si>
  <si>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</si>
  <si>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</si>
  <si>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</si>
  <si>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</si>
  <si>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</si>
  <si>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</si>
  <si>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</si>
  <si>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</si>
  <si>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</si>
  <si>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</si>
  <si>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</si>
  <si>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</si>
  <si>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</si>
  <si>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</si>
  <si>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</si>
  <si>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</si>
  <si>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</si>
  <si>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</si>
  <si>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</si>
  <si>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</si>
  <si>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</si>
  <si>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</si>
  <si>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</si>
  <si>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</si>
  <si>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</si>
  <si>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</si>
  <si>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</si>
  <si>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</si>
  <si>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</si>
  <si>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</si>
  <si>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</si>
  <si>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</si>
  <si>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</si>
  <si>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</si>
  <si>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</si>
  <si>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</si>
  <si>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</si>
  <si>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</si>
  <si>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</si>
  <si>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</si>
  <si>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</si>
  <si>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</si>
  <si>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</si>
  <si>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</si>
  <si>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</si>
  <si>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</si>
  <si>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</si>
  <si>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</si>
  <si>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</si>
  <si>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</si>
  <si>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</si>
  <si>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</si>
  <si>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</si>
  <si>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</si>
  <si>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</si>
  <si>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</si>
  <si>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</si>
  <si>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</si>
  <si>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</si>
  <si>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</si>
  <si>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</si>
  <si>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</si>
  <si>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</si>
  <si>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</si>
  <si>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</si>
  <si>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</si>
  <si>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</si>
  <si>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</si>
  <si>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</si>
  <si>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</si>
  <si>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</si>
  <si>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</si>
  <si>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</si>
  <si>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</si>
  <si>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豊中市</t>
  </si>
  <si>
    <t>法適用</t>
  </si>
  <si>
    <t>下水道事業</t>
  </si>
  <si>
    <t>公共下水道</t>
  </si>
  <si>
    <t>Aa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</si>
  <si>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</si>
  <si>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</si>
  <si>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</si>
  <si>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</si>
  <si>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</si>
  <si>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</si>
  <si>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</si>
  <si>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</si>
  <si>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</si>
  <si>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</si>
  <si>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</si>
  <si>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</si>
  <si>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</si>
  <si>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有形固定資産減価償却率は、増加傾向にありますが、老朽化した施設や設備を適切に維持管理しながら、下水道の機能を確保しています。
　管渠老朽化率は、年々増加していますが、｢豊中市下水道ストックマネジメント計画｣に基づき計画的に改築更新しており、管路の健全性は一定確保できると考えています。
　管渠改善率は、類似団体平均値や全国平均と比べて高い値となっています。</t>
    <phoneticPr fontId="4"/>
  </si>
  <si>
    <t>　これらの指標からは、今後も増加する老朽化管渠について課題があると示唆されました。
　指標を活用することで、経年による比較や、類似団体との比較が可能となりますが、明確な水準が無いものもあるため、平成29年度に、本市として経営戦略の要素を盛り込んだ「第2次とよなか水未来構想（計画期間：平成30年度～令和9年度）」を策定し、計画期間内において、経費回収率100％以上を目標水準として設定しています。
　管路の老朽化への対策については、ストックマネジメントガイドラインに準拠し、状態監視保全を主とした管理方法を採用しており、毎年度12,000ｍ程度を改善することで対応可能と見込んでいます。
  現在の経営状況の改善を図りつつ、計画的な施設更新をしていきます。</t>
    <phoneticPr fontId="4"/>
  </si>
  <si>
    <t>　経常収支比率が100％を超えていることや、累積欠損金が発生していないことから、健全経営の水準を上回っていますが、節水型社会への移行に伴って下水道使用料収入は減少傾向にあり、厳しい経営状況が続いています。
　流動比率は増加傾向にあり、支払返済能力は年々向上しています。
　企業債残高対事業規模比率は、一定の企業債を抱えている一方で、営業収益を堅調に確保できていることから、類似団体平均値や全国平均と比べて低い値となっています。
　経費回収率は、単価の高い大口使用者の水需要が減ったことにより減少しており、事業に必要な費用を下水道使用料で賄えているとされる100％を下回っています。
　施設利用率は、類似団体平均値や全国平均の近似値となっております。
　水洗化率は、これまで施設整備を進めてきたことでほぼ100％に達しており、全国的にみても高い水準にあります。</t>
    <rPh sb="40" eb="42">
      <t>ケンゼン</t>
    </rPh>
    <rPh sb="42" eb="44">
      <t>ケイエイ</t>
    </rPh>
    <rPh sb="45" eb="47">
      <t>スイジュン</t>
    </rPh>
    <rPh sb="48" eb="50">
      <t>ウワマワ</t>
    </rPh>
    <rPh sb="312" eb="315">
      <t>キンジチ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</si>
</sst>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0.6</c:v>
                </c:pt>
                <c:pt idx="2">
                  <c:v>0.54</c:v>
                </c:pt>
                <c:pt idx="3">
                  <c:v>0.55000000000000004</c:v>
                </c:pt>
                <c:pt idx="4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8-42B1-9106-342E08344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0.16</c:v>
                </c:pt>
                <c:pt idx="2">
                  <c:v>0.16</c:v>
                </c:pt>
                <c:pt idx="3">
                  <c:v>0.14000000000000001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08-42B1-9106-342E08344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71.47</c:v>
                </c:pt>
                <c:pt idx="1">
                  <c:v>74.150000000000006</c:v>
                </c:pt>
                <c:pt idx="2">
                  <c:v>67.05</c:v>
                </c:pt>
                <c:pt idx="3">
                  <c:v>65.89</c:v>
                </c:pt>
                <c:pt idx="4">
                  <c:v>66.150000000000006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0-4498-A820-5F4555636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64.650000000000006</c:v>
                </c:pt>
                <c:pt idx="1">
                  <c:v>62.96</c:v>
                </c:pt>
                <c:pt idx="2">
                  <c:v>62.97</c:v>
                </c:pt>
                <c:pt idx="3">
                  <c:v>64.930000000000007</c:v>
                </c:pt>
                <c:pt idx="4">
                  <c:v>65.680000000000007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50-4498-A820-5F4555636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99.85</c:v>
                </c:pt>
                <c:pt idx="1">
                  <c:v>99.85</c:v>
                </c:pt>
                <c:pt idx="2">
                  <c:v>99.86</c:v>
                </c:pt>
                <c:pt idx="3">
                  <c:v>99.86</c:v>
                </c:pt>
                <c:pt idx="4">
                  <c:v>99.88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2-4D38-B0CA-ED001FD07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97.4</c:v>
                </c:pt>
                <c:pt idx="1">
                  <c:v>96.96</c:v>
                </c:pt>
                <c:pt idx="2">
                  <c:v>96.97</c:v>
                </c:pt>
                <c:pt idx="3">
                  <c:v>97.7</c:v>
                </c:pt>
                <c:pt idx="4">
                  <c:v>97.59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22-4D38-B0CA-ED001FD07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108.09</c:v>
                </c:pt>
                <c:pt idx="1">
                  <c:v>107.51</c:v>
                </c:pt>
                <c:pt idx="2">
                  <c:v>107.33</c:v>
                </c:pt>
                <c:pt idx="3">
                  <c:v>104.79</c:v>
                </c:pt>
                <c:pt idx="4">
                  <c:v>103.96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6-4D20-B343-5A263787C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111.25</c:v>
                </c:pt>
                <c:pt idx="1">
                  <c:v>108.87</c:v>
                </c:pt>
                <c:pt idx="2">
                  <c:v>109</c:v>
                </c:pt>
                <c:pt idx="3">
                  <c:v>107.09</c:v>
                </c:pt>
                <c:pt idx="4">
                  <c:v>107.96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6-4D20-B343-5A263787C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30.99</c:v>
                </c:pt>
                <c:pt idx="1">
                  <c:v>33.58</c:v>
                </c:pt>
                <c:pt idx="2">
                  <c:v>34.68</c:v>
                </c:pt>
                <c:pt idx="3">
                  <c:v>37.04</c:v>
                </c:pt>
                <c:pt idx="4">
                  <c:v>39.35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9-4268-8664-CD6B7D7E9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28.35</c:v>
                </c:pt>
                <c:pt idx="1">
                  <c:v>25.13</c:v>
                </c:pt>
                <c:pt idx="2">
                  <c:v>24.54</c:v>
                </c:pt>
                <c:pt idx="3">
                  <c:v>23.38</c:v>
                </c:pt>
                <c:pt idx="4">
                  <c:v>24.59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9-4268-8664-CD6B7D7E9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11.41</c:v>
                </c:pt>
                <c:pt idx="1">
                  <c:v>13.94</c:v>
                </c:pt>
                <c:pt idx="2">
                  <c:v>16.57</c:v>
                </c:pt>
                <c:pt idx="3">
                  <c:v>19.62</c:v>
                </c:pt>
                <c:pt idx="4">
                  <c:v>22.28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3-43BA-9825-9A20BCA2A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6.7</c:v>
                </c:pt>
                <c:pt idx="1">
                  <c:v>6.4</c:v>
                </c:pt>
                <c:pt idx="2">
                  <c:v>7.66</c:v>
                </c:pt>
                <c:pt idx="3">
                  <c:v>8.1999999999999993</c:v>
                </c:pt>
                <c:pt idx="4">
                  <c:v>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D3-43BA-9825-9A20BCA2A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5-41A4-9C38-D34A9BB8C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0.39</c:v>
                </c:pt>
                <c:pt idx="2">
                  <c:v>0.28000000000000003</c:v>
                </c:pt>
                <c:pt idx="3">
                  <c:v>0.59</c:v>
                </c:pt>
                <c:pt idx="4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B5-41A4-9C38-D34A9BB8C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124.18</c:v>
                </c:pt>
                <c:pt idx="1">
                  <c:v>132.12</c:v>
                </c:pt>
                <c:pt idx="2">
                  <c:v>136.34</c:v>
                </c:pt>
                <c:pt idx="3">
                  <c:v>143.03</c:v>
                </c:pt>
                <c:pt idx="4">
                  <c:v>168.56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3-4D79-99F7-B42775EB6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75.02</c:v>
                </c:pt>
                <c:pt idx="1">
                  <c:v>73.55</c:v>
                </c:pt>
                <c:pt idx="2">
                  <c:v>71.19</c:v>
                </c:pt>
                <c:pt idx="3">
                  <c:v>77.72</c:v>
                </c:pt>
                <c:pt idx="4">
                  <c:v>86.61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D3-4D79-99F7-B42775EB6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277.87</c:v>
                </c:pt>
                <c:pt idx="1">
                  <c:v>278.23</c:v>
                </c:pt>
                <c:pt idx="2">
                  <c:v>293.7</c:v>
                </c:pt>
                <c:pt idx="3">
                  <c:v>292.68</c:v>
                </c:pt>
                <c:pt idx="4">
                  <c:v>290.31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C3-4546-8436-684D2D477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573.73</c:v>
                </c:pt>
                <c:pt idx="1">
                  <c:v>514.27</c:v>
                </c:pt>
                <c:pt idx="2">
                  <c:v>517.34</c:v>
                </c:pt>
                <c:pt idx="3">
                  <c:v>485.6</c:v>
                </c:pt>
                <c:pt idx="4">
                  <c:v>463.93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C3-4546-8436-684D2D477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102.58</c:v>
                </c:pt>
                <c:pt idx="1">
                  <c:v>101.3</c:v>
                </c:pt>
                <c:pt idx="2">
                  <c:v>99.61</c:v>
                </c:pt>
                <c:pt idx="3">
                  <c:v>97.12</c:v>
                </c:pt>
                <c:pt idx="4">
                  <c:v>94.22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8-407B-AAF6-28EE4A4B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100.74</c:v>
                </c:pt>
                <c:pt idx="1">
                  <c:v>100.34</c:v>
                </c:pt>
                <c:pt idx="2">
                  <c:v>99.89</c:v>
                </c:pt>
                <c:pt idx="3">
                  <c:v>99.95</c:v>
                </c:pt>
                <c:pt idx="4">
                  <c:v>103.4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38-407B-AAF6-28EE4A4B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82.75</c:v>
                </c:pt>
                <c:pt idx="1">
                  <c:v>83.32</c:v>
                </c:pt>
                <c:pt idx="2">
                  <c:v>84.45</c:v>
                </c:pt>
                <c:pt idx="3">
                  <c:v>84.79</c:v>
                </c:pt>
                <c:pt idx="4">
                  <c:v>87.09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1-468A-8A47-EAC150E02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112.75</c:v>
                </c:pt>
                <c:pt idx="1">
                  <c:v>113.49</c:v>
                </c:pt>
                <c:pt idx="2">
                  <c:v>112.4</c:v>
                </c:pt>
                <c:pt idx="3">
                  <c:v>110.21</c:v>
                </c:pt>
                <c:pt idx="4">
                  <c:v>110.26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1-468A-8A47-EAC150E02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大阪府　豊中市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Aa</v>
      </c>
      <c r="X8" s="65"/>
      <c r="Y8" s="65"/>
      <c r="Z8" s="65"/>
      <c r="AA8" s="65"/>
      <c r="AB8" s="65"/>
      <c r="AC8" s="65"/>
      <c r="AD8" s="66" t="str">
        <f>データ!$M$6</f>
        <v>自治体職員</v>
      </c>
      <c r="AE8" s="66"/>
      <c r="AF8" s="66"/>
      <c r="AG8" s="66"/>
      <c r="AH8" s="66"/>
      <c r="AI8" s="66"/>
      <c r="AJ8" s="66"/>
      <c r="AK8" s="3"/>
      <c r="AL8" s="45">
        <f>データ!S6</f>
        <v>408802</v>
      </c>
      <c r="AM8" s="45"/>
      <c r="AN8" s="45"/>
      <c r="AO8" s="45"/>
      <c r="AP8" s="45"/>
      <c r="AQ8" s="45"/>
      <c r="AR8" s="45"/>
      <c r="AS8" s="45"/>
      <c r="AT8" s="46">
        <f>データ!T6</f>
        <v>36.39</v>
      </c>
      <c r="AU8" s="46"/>
      <c r="AV8" s="46"/>
      <c r="AW8" s="46"/>
      <c r="AX8" s="46"/>
      <c r="AY8" s="46"/>
      <c r="AZ8" s="46"/>
      <c r="BA8" s="46"/>
      <c r="BB8" s="46">
        <f>データ!U6</f>
        <v>11233.91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70.209999999999994</v>
      </c>
      <c r="J10" s="46"/>
      <c r="K10" s="46"/>
      <c r="L10" s="46"/>
      <c r="M10" s="46"/>
      <c r="N10" s="46"/>
      <c r="O10" s="46"/>
      <c r="P10" s="46">
        <f>データ!P6</f>
        <v>99.99</v>
      </c>
      <c r="Q10" s="46"/>
      <c r="R10" s="46"/>
      <c r="S10" s="46"/>
      <c r="T10" s="46"/>
      <c r="U10" s="46"/>
      <c r="V10" s="46"/>
      <c r="W10" s="46">
        <f>データ!Q6</f>
        <v>67.489999999999995</v>
      </c>
      <c r="X10" s="46"/>
      <c r="Y10" s="46"/>
      <c r="Z10" s="46"/>
      <c r="AA10" s="46"/>
      <c r="AB10" s="46"/>
      <c r="AC10" s="46"/>
      <c r="AD10" s="45">
        <f>データ!R6</f>
        <v>1421</v>
      </c>
      <c r="AE10" s="45"/>
      <c r="AF10" s="45"/>
      <c r="AG10" s="45"/>
      <c r="AH10" s="45"/>
      <c r="AI10" s="45"/>
      <c r="AJ10" s="45"/>
      <c r="AK10" s="2"/>
      <c r="AL10" s="45">
        <f>データ!V6</f>
        <v>407843</v>
      </c>
      <c r="AM10" s="45"/>
      <c r="AN10" s="45"/>
      <c r="AO10" s="45"/>
      <c r="AP10" s="45"/>
      <c r="AQ10" s="45"/>
      <c r="AR10" s="45"/>
      <c r="AS10" s="45"/>
      <c r="AT10" s="46">
        <f>データ!W6</f>
        <v>33.71</v>
      </c>
      <c r="AU10" s="46"/>
      <c r="AV10" s="46"/>
      <c r="AW10" s="46"/>
      <c r="AX10" s="46"/>
      <c r="AY10" s="46"/>
      <c r="AZ10" s="46"/>
      <c r="BA10" s="46"/>
      <c r="BB10" s="46">
        <f>データ!X6</f>
        <v>12098.58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40.9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VC2+hUsBR90SDu79d/MvTwH1FcmEFNIFVBGoPmZ2X26VIacJR//hGtG/l0UdJeBH4igLrMBBB7rGLK9J8rsPBw==" saltValue="s57trj4AKg5AWnSGg30vF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272035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大阪府　豊中市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Aa</v>
      </c>
      <c r="M6" s="19" t="str">
        <f t="shared" si="3"/>
        <v>自治体職員</v>
      </c>
      <c r="N6" s="20" t="str">
        <f t="shared" si="3"/>
        <v>-</v>
      </c>
      <c r="O6" s="20">
        <f t="shared" si="3"/>
        <v>70.209999999999994</v>
      </c>
      <c r="P6" s="20">
        <f t="shared" si="3"/>
        <v>99.99</v>
      </c>
      <c r="Q6" s="20">
        <f t="shared" si="3"/>
        <v>67.489999999999995</v>
      </c>
      <c r="R6" s="20">
        <f t="shared" si="3"/>
        <v>1421</v>
      </c>
      <c r="S6" s="20">
        <f t="shared" si="3"/>
        <v>408802</v>
      </c>
      <c r="T6" s="20">
        <f t="shared" si="3"/>
        <v>36.39</v>
      </c>
      <c r="U6" s="20">
        <f t="shared" si="3"/>
        <v>11233.91</v>
      </c>
      <c r="V6" s="20">
        <f t="shared" si="3"/>
        <v>407843</v>
      </c>
      <c r="W6" s="20">
        <f t="shared" si="3"/>
        <v>33.71</v>
      </c>
      <c r="X6" s="20">
        <f t="shared" si="3"/>
        <v>12098.58</v>
      </c>
      <c r="Y6" s="21">
        <f>IF(Y7="",NA(),Y7)</f>
        <v>108.09</v>
      </c>
      <c r="Z6" s="21">
        <f t="shared" ref="Z6:AH6" si="4">IF(Z7="",NA(),Z7)</f>
        <v>107.51</v>
      </c>
      <c r="AA6" s="21">
        <f t="shared" si="4"/>
        <v>107.33</v>
      </c>
      <c r="AB6" s="21">
        <f t="shared" si="4"/>
        <v>104.79</v>
      </c>
      <c r="AC6" s="21">
        <f t="shared" si="4"/>
        <v>103.96</v>
      </c>
      <c r="AD6" s="21">
        <f t="shared" si="4"/>
        <v>111.25</v>
      </c>
      <c r="AE6" s="21">
        <f t="shared" si="4"/>
        <v>108.87</v>
      </c>
      <c r="AF6" s="21">
        <f t="shared" si="4"/>
        <v>109</v>
      </c>
      <c r="AG6" s="21">
        <f t="shared" si="4"/>
        <v>107.09</v>
      </c>
      <c r="AH6" s="21">
        <f t="shared" si="4"/>
        <v>107.96</v>
      </c>
      <c r="AI6" s="20" t="str">
        <f>IF(AI7="","",IF(AI7="-","【-】","【"&amp;SUBSTITUTE(TEXT(AI7,"#,##0.00"),"-","△")&amp;"】"))</f>
        <v>【107.02】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0">
        <f t="shared" si="5"/>
        <v>0</v>
      </c>
      <c r="AP6" s="21">
        <f t="shared" si="5"/>
        <v>0.39</v>
      </c>
      <c r="AQ6" s="21">
        <f t="shared" si="5"/>
        <v>0.28000000000000003</v>
      </c>
      <c r="AR6" s="21">
        <f t="shared" si="5"/>
        <v>0.59</v>
      </c>
      <c r="AS6" s="21">
        <f t="shared" si="5"/>
        <v>0.68</v>
      </c>
      <c r="AT6" s="20" t="str">
        <f>IF(AT7="","",IF(AT7="-","【-】","【"&amp;SUBSTITUTE(TEXT(AT7,"#,##0.00"),"-","△")&amp;"】"))</f>
        <v>【3.09】</v>
      </c>
      <c r="AU6" s="21">
        <f>IF(AU7="",NA(),AU7)</f>
        <v>124.18</v>
      </c>
      <c r="AV6" s="21">
        <f t="shared" ref="AV6:BD6" si="6">IF(AV7="",NA(),AV7)</f>
        <v>132.12</v>
      </c>
      <c r="AW6" s="21">
        <f t="shared" si="6"/>
        <v>136.34</v>
      </c>
      <c r="AX6" s="21">
        <f t="shared" si="6"/>
        <v>143.03</v>
      </c>
      <c r="AY6" s="21">
        <f t="shared" si="6"/>
        <v>168.56</v>
      </c>
      <c r="AZ6" s="21">
        <f t="shared" si="6"/>
        <v>75.02</v>
      </c>
      <c r="BA6" s="21">
        <f t="shared" si="6"/>
        <v>73.55</v>
      </c>
      <c r="BB6" s="21">
        <f t="shared" si="6"/>
        <v>71.19</v>
      </c>
      <c r="BC6" s="21">
        <f t="shared" si="6"/>
        <v>77.72</v>
      </c>
      <c r="BD6" s="21">
        <f t="shared" si="6"/>
        <v>86.61</v>
      </c>
      <c r="BE6" s="20" t="str">
        <f>IF(BE7="","",IF(BE7="-","【-】","【"&amp;SUBSTITUTE(TEXT(BE7,"#,##0.00"),"-","△")&amp;"】"))</f>
        <v>【71.39】</v>
      </c>
      <c r="BF6" s="21">
        <f>IF(BF7="",NA(),BF7)</f>
        <v>277.87</v>
      </c>
      <c r="BG6" s="21">
        <f t="shared" ref="BG6:BO6" si="7">IF(BG7="",NA(),BG7)</f>
        <v>278.23</v>
      </c>
      <c r="BH6" s="21">
        <f t="shared" si="7"/>
        <v>293.7</v>
      </c>
      <c r="BI6" s="21">
        <f t="shared" si="7"/>
        <v>292.68</v>
      </c>
      <c r="BJ6" s="21">
        <f t="shared" si="7"/>
        <v>290.31</v>
      </c>
      <c r="BK6" s="21">
        <f t="shared" si="7"/>
        <v>573.73</v>
      </c>
      <c r="BL6" s="21">
        <f t="shared" si="7"/>
        <v>514.27</v>
      </c>
      <c r="BM6" s="21">
        <f t="shared" si="7"/>
        <v>517.34</v>
      </c>
      <c r="BN6" s="21">
        <f t="shared" si="7"/>
        <v>485.6</v>
      </c>
      <c r="BO6" s="21">
        <f t="shared" si="7"/>
        <v>463.93</v>
      </c>
      <c r="BP6" s="20" t="str">
        <f>IF(BP7="","",IF(BP7="-","【-】","【"&amp;SUBSTITUTE(TEXT(BP7,"#,##0.00"),"-","△")&amp;"】"))</f>
        <v>【669.11】</v>
      </c>
      <c r="BQ6" s="21">
        <f>IF(BQ7="",NA(),BQ7)</f>
        <v>102.58</v>
      </c>
      <c r="BR6" s="21">
        <f t="shared" ref="BR6:BZ6" si="8">IF(BR7="",NA(),BR7)</f>
        <v>101.3</v>
      </c>
      <c r="BS6" s="21">
        <f t="shared" si="8"/>
        <v>99.61</v>
      </c>
      <c r="BT6" s="21">
        <f t="shared" si="8"/>
        <v>97.12</v>
      </c>
      <c r="BU6" s="21">
        <f t="shared" si="8"/>
        <v>94.22</v>
      </c>
      <c r="BV6" s="21">
        <f t="shared" si="8"/>
        <v>100.74</v>
      </c>
      <c r="BW6" s="21">
        <f t="shared" si="8"/>
        <v>100.34</v>
      </c>
      <c r="BX6" s="21">
        <f t="shared" si="8"/>
        <v>99.89</v>
      </c>
      <c r="BY6" s="21">
        <f t="shared" si="8"/>
        <v>99.95</v>
      </c>
      <c r="BZ6" s="21">
        <f t="shared" si="8"/>
        <v>103.4</v>
      </c>
      <c r="CA6" s="20" t="str">
        <f>IF(CA7="","",IF(CA7="-","【-】","【"&amp;SUBSTITUTE(TEXT(CA7,"#,##0.00"),"-","△")&amp;"】"))</f>
        <v>【99.73】</v>
      </c>
      <c r="CB6" s="21">
        <f>IF(CB7="",NA(),CB7)</f>
        <v>82.75</v>
      </c>
      <c r="CC6" s="21">
        <f t="shared" ref="CC6:CK6" si="9">IF(CC7="",NA(),CC7)</f>
        <v>83.32</v>
      </c>
      <c r="CD6" s="21">
        <f t="shared" si="9"/>
        <v>84.45</v>
      </c>
      <c r="CE6" s="21">
        <f t="shared" si="9"/>
        <v>84.79</v>
      </c>
      <c r="CF6" s="21">
        <f t="shared" si="9"/>
        <v>87.09</v>
      </c>
      <c r="CG6" s="21">
        <f t="shared" si="9"/>
        <v>112.75</v>
      </c>
      <c r="CH6" s="21">
        <f t="shared" si="9"/>
        <v>113.49</v>
      </c>
      <c r="CI6" s="21">
        <f t="shared" si="9"/>
        <v>112.4</v>
      </c>
      <c r="CJ6" s="21">
        <f t="shared" si="9"/>
        <v>110.21</v>
      </c>
      <c r="CK6" s="21">
        <f t="shared" si="9"/>
        <v>110.26</v>
      </c>
      <c r="CL6" s="20" t="str">
        <f>IF(CL7="","",IF(CL7="-","【-】","【"&amp;SUBSTITUTE(TEXT(CL7,"#,##0.00"),"-","△")&amp;"】"))</f>
        <v>【134.98】</v>
      </c>
      <c r="CM6" s="21">
        <f>IF(CM7="",NA(),CM7)</f>
        <v>71.47</v>
      </c>
      <c r="CN6" s="21">
        <f t="shared" ref="CN6:CV6" si="10">IF(CN7="",NA(),CN7)</f>
        <v>74.150000000000006</v>
      </c>
      <c r="CO6" s="21">
        <f t="shared" si="10"/>
        <v>67.05</v>
      </c>
      <c r="CP6" s="21">
        <f t="shared" si="10"/>
        <v>65.89</v>
      </c>
      <c r="CQ6" s="21">
        <f t="shared" si="10"/>
        <v>66.150000000000006</v>
      </c>
      <c r="CR6" s="21">
        <f t="shared" si="10"/>
        <v>64.650000000000006</v>
      </c>
      <c r="CS6" s="21">
        <f t="shared" si="10"/>
        <v>62.96</v>
      </c>
      <c r="CT6" s="21">
        <f t="shared" si="10"/>
        <v>62.97</v>
      </c>
      <c r="CU6" s="21">
        <f t="shared" si="10"/>
        <v>64.930000000000007</v>
      </c>
      <c r="CV6" s="21">
        <f t="shared" si="10"/>
        <v>65.680000000000007</v>
      </c>
      <c r="CW6" s="20" t="str">
        <f>IF(CW7="","",IF(CW7="-","【-】","【"&amp;SUBSTITUTE(TEXT(CW7,"#,##0.00"),"-","△")&amp;"】"))</f>
        <v>【59.99】</v>
      </c>
      <c r="CX6" s="21">
        <f>IF(CX7="",NA(),CX7)</f>
        <v>99.85</v>
      </c>
      <c r="CY6" s="21">
        <f t="shared" ref="CY6:DG6" si="11">IF(CY7="",NA(),CY7)</f>
        <v>99.85</v>
      </c>
      <c r="CZ6" s="21">
        <f t="shared" si="11"/>
        <v>99.86</v>
      </c>
      <c r="DA6" s="21">
        <f t="shared" si="11"/>
        <v>99.86</v>
      </c>
      <c r="DB6" s="21">
        <f t="shared" si="11"/>
        <v>99.88</v>
      </c>
      <c r="DC6" s="21">
        <f t="shared" si="11"/>
        <v>97.4</v>
      </c>
      <c r="DD6" s="21">
        <f t="shared" si="11"/>
        <v>96.96</v>
      </c>
      <c r="DE6" s="21">
        <f t="shared" si="11"/>
        <v>96.97</v>
      </c>
      <c r="DF6" s="21">
        <f t="shared" si="11"/>
        <v>97.7</v>
      </c>
      <c r="DG6" s="21">
        <f t="shared" si="11"/>
        <v>97.59</v>
      </c>
      <c r="DH6" s="20" t="str">
        <f>IF(DH7="","",IF(DH7="-","【-】","【"&amp;SUBSTITUTE(TEXT(DH7,"#,##0.00"),"-","△")&amp;"】"))</f>
        <v>【95.72】</v>
      </c>
      <c r="DI6" s="21">
        <f>IF(DI7="",NA(),DI7)</f>
        <v>30.99</v>
      </c>
      <c r="DJ6" s="21">
        <f t="shared" ref="DJ6:DR6" si="12">IF(DJ7="",NA(),DJ7)</f>
        <v>33.58</v>
      </c>
      <c r="DK6" s="21">
        <f t="shared" si="12"/>
        <v>34.68</v>
      </c>
      <c r="DL6" s="21">
        <f t="shared" si="12"/>
        <v>37.04</v>
      </c>
      <c r="DM6" s="21">
        <f t="shared" si="12"/>
        <v>39.35</v>
      </c>
      <c r="DN6" s="21">
        <f t="shared" si="12"/>
        <v>28.35</v>
      </c>
      <c r="DO6" s="21">
        <f t="shared" si="12"/>
        <v>25.13</v>
      </c>
      <c r="DP6" s="21">
        <f t="shared" si="12"/>
        <v>24.54</v>
      </c>
      <c r="DQ6" s="21">
        <f t="shared" si="12"/>
        <v>23.38</v>
      </c>
      <c r="DR6" s="21">
        <f t="shared" si="12"/>
        <v>24.59</v>
      </c>
      <c r="DS6" s="20" t="str">
        <f>IF(DS7="","",IF(DS7="-","【-】","【"&amp;SUBSTITUTE(TEXT(DS7,"#,##0.00"),"-","△")&amp;"】"))</f>
        <v>【38.17】</v>
      </c>
      <c r="DT6" s="21">
        <f>IF(DT7="",NA(),DT7)</f>
        <v>11.41</v>
      </c>
      <c r="DU6" s="21">
        <f t="shared" ref="DU6:EC6" si="13">IF(DU7="",NA(),DU7)</f>
        <v>13.94</v>
      </c>
      <c r="DV6" s="21">
        <f t="shared" si="13"/>
        <v>16.57</v>
      </c>
      <c r="DW6" s="21">
        <f t="shared" si="13"/>
        <v>19.62</v>
      </c>
      <c r="DX6" s="21">
        <f t="shared" si="13"/>
        <v>22.28</v>
      </c>
      <c r="DY6" s="21">
        <f t="shared" si="13"/>
        <v>6.7</v>
      </c>
      <c r="DZ6" s="21">
        <f t="shared" si="13"/>
        <v>6.4</v>
      </c>
      <c r="EA6" s="21">
        <f t="shared" si="13"/>
        <v>7.66</v>
      </c>
      <c r="EB6" s="21">
        <f t="shared" si="13"/>
        <v>8.1999999999999993</v>
      </c>
      <c r="EC6" s="21">
        <f t="shared" si="13"/>
        <v>9.43</v>
      </c>
      <c r="ED6" s="20" t="str">
        <f>IF(ED7="","",IF(ED7="-","【-】","【"&amp;SUBSTITUTE(TEXT(ED7,"#,##0.00"),"-","△")&amp;"】"))</f>
        <v>【6.54】</v>
      </c>
      <c r="EE6" s="21">
        <f>IF(EE7="",NA(),EE7)</f>
        <v>0.54</v>
      </c>
      <c r="EF6" s="21">
        <f t="shared" ref="EF6:EN6" si="14">IF(EF7="",NA(),EF7)</f>
        <v>0.6</v>
      </c>
      <c r="EG6" s="21">
        <f t="shared" si="14"/>
        <v>0.54</v>
      </c>
      <c r="EH6" s="21">
        <f t="shared" si="14"/>
        <v>0.55000000000000004</v>
      </c>
      <c r="EI6" s="21">
        <f t="shared" si="14"/>
        <v>0.69</v>
      </c>
      <c r="EJ6" s="21">
        <f t="shared" si="14"/>
        <v>0.16</v>
      </c>
      <c r="EK6" s="21">
        <f t="shared" si="14"/>
        <v>0.16</v>
      </c>
      <c r="EL6" s="21">
        <f t="shared" si="14"/>
        <v>0.16</v>
      </c>
      <c r="EM6" s="21">
        <f t="shared" si="14"/>
        <v>0.14000000000000001</v>
      </c>
      <c r="EN6" s="21">
        <f t="shared" si="14"/>
        <v>0.15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272035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70.209999999999994</v>
      </c>
      <c r="P7" s="24">
        <v>99.99</v>
      </c>
      <c r="Q7" s="24">
        <v>67.489999999999995</v>
      </c>
      <c r="R7" s="24">
        <v>1421</v>
      </c>
      <c r="S7" s="24">
        <v>408802</v>
      </c>
      <c r="T7" s="24">
        <v>36.39</v>
      </c>
      <c r="U7" s="24">
        <v>11233.91</v>
      </c>
      <c r="V7" s="24">
        <v>407843</v>
      </c>
      <c r="W7" s="24">
        <v>33.71</v>
      </c>
      <c r="X7" s="24">
        <v>12098.58</v>
      </c>
      <c r="Y7" s="24">
        <v>108.09</v>
      </c>
      <c r="Z7" s="24">
        <v>107.51</v>
      </c>
      <c r="AA7" s="24">
        <v>107.33</v>
      </c>
      <c r="AB7" s="24">
        <v>104.79</v>
      </c>
      <c r="AC7" s="24">
        <v>103.96</v>
      </c>
      <c r="AD7" s="24">
        <v>111.25</v>
      </c>
      <c r="AE7" s="24">
        <v>108.87</v>
      </c>
      <c r="AF7" s="24">
        <v>109</v>
      </c>
      <c r="AG7" s="24">
        <v>107.09</v>
      </c>
      <c r="AH7" s="24">
        <v>107.96</v>
      </c>
      <c r="AI7" s="24">
        <v>107.02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0.39</v>
      </c>
      <c r="AQ7" s="24">
        <v>0.28000000000000003</v>
      </c>
      <c r="AR7" s="24">
        <v>0.59</v>
      </c>
      <c r="AS7" s="24">
        <v>0.68</v>
      </c>
      <c r="AT7" s="24">
        <v>3.09</v>
      </c>
      <c r="AU7" s="24">
        <v>124.18</v>
      </c>
      <c r="AV7" s="24">
        <v>132.12</v>
      </c>
      <c r="AW7" s="24">
        <v>136.34</v>
      </c>
      <c r="AX7" s="24">
        <v>143.03</v>
      </c>
      <c r="AY7" s="24">
        <v>168.56</v>
      </c>
      <c r="AZ7" s="24">
        <v>75.02</v>
      </c>
      <c r="BA7" s="24">
        <v>73.55</v>
      </c>
      <c r="BB7" s="24">
        <v>71.19</v>
      </c>
      <c r="BC7" s="24">
        <v>77.72</v>
      </c>
      <c r="BD7" s="24">
        <v>86.61</v>
      </c>
      <c r="BE7" s="24">
        <v>71.39</v>
      </c>
      <c r="BF7" s="24">
        <v>277.87</v>
      </c>
      <c r="BG7" s="24">
        <v>278.23</v>
      </c>
      <c r="BH7" s="24">
        <v>293.7</v>
      </c>
      <c r="BI7" s="24">
        <v>292.68</v>
      </c>
      <c r="BJ7" s="24">
        <v>290.31</v>
      </c>
      <c r="BK7" s="24">
        <v>573.73</v>
      </c>
      <c r="BL7" s="24">
        <v>514.27</v>
      </c>
      <c r="BM7" s="24">
        <v>517.34</v>
      </c>
      <c r="BN7" s="24">
        <v>485.6</v>
      </c>
      <c r="BO7" s="24">
        <v>463.93</v>
      </c>
      <c r="BP7" s="24">
        <v>669.11</v>
      </c>
      <c r="BQ7" s="24">
        <v>102.58</v>
      </c>
      <c r="BR7" s="24">
        <v>101.3</v>
      </c>
      <c r="BS7" s="24">
        <v>99.61</v>
      </c>
      <c r="BT7" s="24">
        <v>97.12</v>
      </c>
      <c r="BU7" s="24">
        <v>94.22</v>
      </c>
      <c r="BV7" s="24">
        <v>100.74</v>
      </c>
      <c r="BW7" s="24">
        <v>100.34</v>
      </c>
      <c r="BX7" s="24">
        <v>99.89</v>
      </c>
      <c r="BY7" s="24">
        <v>99.95</v>
      </c>
      <c r="BZ7" s="24">
        <v>103.4</v>
      </c>
      <c r="CA7" s="24">
        <v>99.73</v>
      </c>
      <c r="CB7" s="24">
        <v>82.75</v>
      </c>
      <c r="CC7" s="24">
        <v>83.32</v>
      </c>
      <c r="CD7" s="24">
        <v>84.45</v>
      </c>
      <c r="CE7" s="24">
        <v>84.79</v>
      </c>
      <c r="CF7" s="24">
        <v>87.09</v>
      </c>
      <c r="CG7" s="24">
        <v>112.75</v>
      </c>
      <c r="CH7" s="24">
        <v>113.49</v>
      </c>
      <c r="CI7" s="24">
        <v>112.4</v>
      </c>
      <c r="CJ7" s="24">
        <v>110.21</v>
      </c>
      <c r="CK7" s="24">
        <v>110.26</v>
      </c>
      <c r="CL7" s="24">
        <v>134.97999999999999</v>
      </c>
      <c r="CM7" s="24">
        <v>71.47</v>
      </c>
      <c r="CN7" s="24">
        <v>74.150000000000006</v>
      </c>
      <c r="CO7" s="24">
        <v>67.05</v>
      </c>
      <c r="CP7" s="24">
        <v>65.89</v>
      </c>
      <c r="CQ7" s="24">
        <v>66.150000000000006</v>
      </c>
      <c r="CR7" s="24">
        <v>64.650000000000006</v>
      </c>
      <c r="CS7" s="24">
        <v>62.96</v>
      </c>
      <c r="CT7" s="24">
        <v>62.97</v>
      </c>
      <c r="CU7" s="24">
        <v>64.930000000000007</v>
      </c>
      <c r="CV7" s="24">
        <v>65.680000000000007</v>
      </c>
      <c r="CW7" s="24">
        <v>59.99</v>
      </c>
      <c r="CX7" s="24">
        <v>99.85</v>
      </c>
      <c r="CY7" s="24">
        <v>99.85</v>
      </c>
      <c r="CZ7" s="24">
        <v>99.86</v>
      </c>
      <c r="DA7" s="24">
        <v>99.86</v>
      </c>
      <c r="DB7" s="24">
        <v>99.88</v>
      </c>
      <c r="DC7" s="24">
        <v>97.4</v>
      </c>
      <c r="DD7" s="24">
        <v>96.96</v>
      </c>
      <c r="DE7" s="24">
        <v>96.97</v>
      </c>
      <c r="DF7" s="24">
        <v>97.7</v>
      </c>
      <c r="DG7" s="24">
        <v>97.59</v>
      </c>
      <c r="DH7" s="24">
        <v>95.72</v>
      </c>
      <c r="DI7" s="24">
        <v>30.99</v>
      </c>
      <c r="DJ7" s="24">
        <v>33.58</v>
      </c>
      <c r="DK7" s="24">
        <v>34.68</v>
      </c>
      <c r="DL7" s="24">
        <v>37.04</v>
      </c>
      <c r="DM7" s="24">
        <v>39.35</v>
      </c>
      <c r="DN7" s="24">
        <v>28.35</v>
      </c>
      <c r="DO7" s="24">
        <v>25.13</v>
      </c>
      <c r="DP7" s="24">
        <v>24.54</v>
      </c>
      <c r="DQ7" s="24">
        <v>23.38</v>
      </c>
      <c r="DR7" s="24">
        <v>24.59</v>
      </c>
      <c r="DS7" s="24">
        <v>38.17</v>
      </c>
      <c r="DT7" s="24">
        <v>11.41</v>
      </c>
      <c r="DU7" s="24">
        <v>13.94</v>
      </c>
      <c r="DV7" s="24">
        <v>16.57</v>
      </c>
      <c r="DW7" s="24">
        <v>19.62</v>
      </c>
      <c r="DX7" s="24">
        <v>22.28</v>
      </c>
      <c r="DY7" s="24">
        <v>6.7</v>
      </c>
      <c r="DZ7" s="24">
        <v>6.4</v>
      </c>
      <c r="EA7" s="24">
        <v>7.66</v>
      </c>
      <c r="EB7" s="24">
        <v>8.1999999999999993</v>
      </c>
      <c r="EC7" s="24">
        <v>9.43</v>
      </c>
      <c r="ED7" s="24">
        <v>6.54</v>
      </c>
      <c r="EE7" s="24">
        <v>0.54</v>
      </c>
      <c r="EF7" s="24">
        <v>0.6</v>
      </c>
      <c r="EG7" s="24">
        <v>0.54</v>
      </c>
      <c r="EH7" s="24">
        <v>0.55000000000000004</v>
      </c>
      <c r="EI7" s="24">
        <v>0.69</v>
      </c>
      <c r="EJ7" s="24">
        <v>0.16</v>
      </c>
      <c r="EK7" s="24">
        <v>0.16</v>
      </c>
      <c r="EL7" s="24">
        <v>0.16</v>
      </c>
      <c r="EM7" s="24">
        <v>0.14000000000000001</v>
      </c>
      <c r="EN7" s="24">
        <v>0.15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2023-01-12T23:32:29Z</dcterms:created>
  <dcterms:modified xsi:type="dcterms:W3CDTF">2023-02-28T00:11:00Z</dcterms:modified>
  <cp:category/>
</cp:coreProperties>
</file>