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VBUm6nF2sj+rWh3LkWyRwR0u4yupc4SzPfRIABtiDH8Pk4bk0yJNbIpHUYLbp7Pth+kIz5Oe63L7u2Zgs6FV5A==" workbookSaltValue="p60DXMWFux+jPz6Amel8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<sst xmlns="http://schemas.openxmlformats.org/spreadsheetml/2006/main" count="228" uniqueCount="113">
  <si>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</si>
  <si>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</si>
  <si>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</si>
  <si>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</si>
  <si>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</si>
  <si>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</si>
  <si>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</si>
  <si>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</si>
  <si>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</si>
  <si>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</si>
  <si>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</si>
  <si>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</si>
  <si>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</si>
  <si>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</si>
  <si>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</si>
  <si>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</si>
  <si>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</si>
  <si>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</si>
  <si>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</si>
  <si>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</si>
  <si>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</si>
  <si>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</si>
  <si>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</si>
  <si>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</si>
  <si>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</si>
  <si>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</si>
  <si>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</si>
  <si>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</si>
  <si>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</si>
  <si>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</si>
  <si>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</si>
  <si>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</si>
  <si>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</si>
  <si>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</si>
  <si>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</si>
  <si>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</si>
  <si>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</si>
  <si>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</si>
  <si>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</si>
  <si>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</si>
  <si>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</si>
  <si>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</si>
  <si>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</si>
  <si>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</si>
  <si>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</si>
  <si>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</si>
  <si>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</si>
  <si>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</si>
  <si>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</si>
  <si>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</si>
  <si>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</si>
  <si>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</si>
  <si>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</si>
  <si>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</si>
  <si>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</si>
  <si>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</si>
  <si>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</si>
  <si>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</si>
  <si>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</si>
  <si>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</si>
  <si>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</si>
  <si>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</si>
  <si>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</si>
  <si>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</si>
  <si>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</si>
  <si>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</si>
  <si>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</si>
  <si>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</si>
  <si>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</si>
  <si>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</si>
  <si>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</si>
  <si>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</si>
  <si>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</si>
  <si>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</si>
  <si>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</si>
  <si>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</si>
  <si>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</si>
  <si>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</si>
  <si>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</si>
  <si>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</si>
  <si>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</si>
  <si>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</si>
  <si>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</si>
  <si>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</si>
  <si>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</si>
  <si>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</si>
  <si>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</si>
  <si>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</si>
  <si>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</si>
  <si>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</si>
  <si>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</si>
  <si>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</si>
  <si>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</si>
  <si>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豊中市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</si>
  <si>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</si>
  <si>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</si>
  <si>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</si>
  <si>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</si>
  <si>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</si>
  <si>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</si>
  <si>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</si>
  <si>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</si>
  <si>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</si>
  <si>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</si>
  <si>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</si>
  <si>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</si>
  <si>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</si>
  <si>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</si>
  <si>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</si>
  <si>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</si>
  <si>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有形固定資産減価償却率は、微増傾向にありますが、老朽化した施設や設備を適切に維持管理しながら、安定給水を確保しています。
　管路経年化率は、増加傾向にありますが、早くから高品質の材料を使用してきたことや、｢豊中市水道施設整備計画｣に基づき計画的に更新していることから、管路の健全性は一定確保できると考えています。</t>
    <phoneticPr fontId="4"/>
  </si>
  <si>
    <t xml:space="preserve">  経常収支比率が100％を超えていることや、累積欠損金が発生していないことから、健全経営の水準を上回っていますが、節水型社会への移行に伴って水道料金収入は毎年減少しており、厳しい経営状況が続いています。
　流動比率は増加傾向にあり、支払返済能力は年々向上しています。
　企業債残高対給水収益比率は、過去からの継続的な投資の影響により、類似団体平均値や全国平均と比べて高い値となっています。
　料金回収率は、事業に必要な費用を給水収益で賄えているとされる100％を下回っています。
　給水原価は、事務事業の効率化に努める一方で、減価償却費や人件費などの固定費が費用の多くを占めていることもあり、ほぼ横ばいで推移してきました。
　施設利用率は、水需要の減少に伴って減少傾向にあります。
　有収率は、効率的な施設整備や漏水防止対策を進めていることもあり、全国的にみても高い水準にあります。</t>
    <rPh sb="41" eb="43">
      <t>ケンゼン</t>
    </rPh>
    <rPh sb="43" eb="45">
      <t>ケイエイ</t>
    </rPh>
    <rPh sb="46" eb="48">
      <t>スイジュン</t>
    </rPh>
    <rPh sb="49" eb="51">
      <t>ウワマワ</t>
    </rPh>
    <phoneticPr fontId="4"/>
  </si>
  <si>
    <t xml:space="preserve">  これらの指標からは、企業債残高や管路の老朽化について課題があると示唆されました。
　指標を活用することで、経年による比較や、類似団体との比較が可能となりますが、明確な水準が無いものもあるため、平成29年度に、本市として経営戦略の要素を盛り込んだ「第2次とよなか水未来構想（計画期間：平成30年度～令和9年度）」を策定し、計画期間内において、流動比率100％以上、料金回収率100％以上を目標水準として設定しています。
　管路の老朽化への対策については、「豊中市水道施設整備計画」において、独自の更新基準年数を設定しており、管路更新率1％以上を維持することで対応可能と見込んでいます。
  引き続き現在の経営状況を維持しつつ、計画的な施設更新を行っていきます。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</si>
</sst>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1.06</c:v>
                </c:pt>
                <c:pt idx="1">
                  <c:v>1.06</c:v>
                </c:pt>
                <c:pt idx="2">
                  <c:v>1.03</c:v>
                </c:pt>
                <c:pt idx="3">
                  <c:v>1.0900000000000001</c:v>
                </c:pt>
                <c:pt idx="4">
                  <c:v>1.0900000000000001</c:v>
                </c:pt>
              </c:numCache>
            </c:numRef>
          </c:val>
          <c:extLst>
            <c:ext xmlns:c16="http://schemas.microsoft.com/office/drawing/2014/chart" uri="{C3380CC4-5D6E-409C-BE32-E72D297353CC}">
              <c16:uniqueId val="{00000000-1EF8-48C5-A501-182935CCE6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1EF8-48C5-A501-182935CCE6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55.31</c:v>
                </c:pt>
                <c:pt idx="1">
                  <c:v>55.16</c:v>
                </c:pt>
                <c:pt idx="2">
                  <c:v>54.73</c:v>
                </c:pt>
                <c:pt idx="3">
                  <c:v>55.7</c:v>
                </c:pt>
                <c:pt idx="4">
                  <c:v>54.83</c:v>
                </c:pt>
              </c:numCache>
            </c:numRef>
          </c:val>
          <c:extLst>
            <c:ext xmlns:c16="http://schemas.microsoft.com/office/drawing/2014/chart" uri="{C3380CC4-5D6E-409C-BE32-E72D297353CC}">
              <c16:uniqueId val="{00000000-2741-49C3-A0BB-4A7FE37EA4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2741-49C3-A0BB-4A7FE37EA4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96.87</c:v>
                </c:pt>
                <c:pt idx="1">
                  <c:v>96.77</c:v>
                </c:pt>
                <c:pt idx="2">
                  <c:v>97.21</c:v>
                </c:pt>
                <c:pt idx="3">
                  <c:v>97.76</c:v>
                </c:pt>
                <c:pt idx="4">
                  <c:v>98.25</c:v>
                </c:pt>
              </c:numCache>
            </c:numRef>
          </c:val>
          <c:extLst>
            <c:ext xmlns:c16="http://schemas.microsoft.com/office/drawing/2014/chart" uri="{C3380CC4-5D6E-409C-BE32-E72D297353CC}">
              <c16:uniqueId val="{00000000-4FE6-4289-9F8F-DAF7A05EF3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4FE6-4289-9F8F-DAF7A05EF3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109.58</c:v>
                </c:pt>
                <c:pt idx="1">
                  <c:v>109.5</c:v>
                </c:pt>
                <c:pt idx="2">
                  <c:v>109.1</c:v>
                </c:pt>
                <c:pt idx="3">
                  <c:v>111.03</c:v>
                </c:pt>
                <c:pt idx="4">
                  <c:v>106.83</c:v>
                </c:pt>
              </c:numCache>
            </c:numRef>
          </c:val>
          <c:extLst>
            <c:ext xmlns:c16="http://schemas.microsoft.com/office/drawing/2014/chart" uri="{C3380CC4-5D6E-409C-BE32-E72D297353CC}">
              <c16:uniqueId val="{00000000-DB33-4C82-9657-27B7AD351F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DB33-4C82-9657-27B7AD351F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49.66</c:v>
                </c:pt>
                <c:pt idx="1">
                  <c:v>50.56</c:v>
                </c:pt>
                <c:pt idx="2">
                  <c:v>50.72</c:v>
                </c:pt>
                <c:pt idx="3">
                  <c:v>51.37</c:v>
                </c:pt>
                <c:pt idx="4">
                  <c:v>51.69</c:v>
                </c:pt>
              </c:numCache>
            </c:numRef>
          </c:val>
          <c:extLst>
            <c:ext xmlns:c16="http://schemas.microsoft.com/office/drawing/2014/chart" uri="{C3380CC4-5D6E-409C-BE32-E72D297353CC}">
              <c16:uniqueId val="{00000000-31FA-490D-AC9C-CEEA0F3766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31FA-490D-AC9C-CEEA0F3766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25.72</c:v>
                </c:pt>
                <c:pt idx="1">
                  <c:v>25.94</c:v>
                </c:pt>
                <c:pt idx="2">
                  <c:v>26.69</c:v>
                </c:pt>
                <c:pt idx="3">
                  <c:v>27.2</c:v>
                </c:pt>
                <c:pt idx="4">
                  <c:v>27.72</c:v>
                </c:pt>
              </c:numCache>
            </c:numRef>
          </c:val>
          <c:extLst>
            <c:ext xmlns:c16="http://schemas.microsoft.com/office/drawing/2014/chart" uri="{C3380CC4-5D6E-409C-BE32-E72D297353CC}">
              <c16:uniqueId val="{00000000-5433-4FCF-92D6-2F5085298F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5433-4FCF-92D6-2F5085298F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89-4AB5-BC9E-5706418272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89-4AB5-BC9E-5706418272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138</c:v>
                </c:pt>
                <c:pt idx="1">
                  <c:v>152.13</c:v>
                </c:pt>
                <c:pt idx="2">
                  <c:v>160.55000000000001</c:v>
                </c:pt>
                <c:pt idx="3">
                  <c:v>161</c:v>
                </c:pt>
                <c:pt idx="4">
                  <c:v>169.08</c:v>
                </c:pt>
              </c:numCache>
            </c:numRef>
          </c:val>
          <c:extLst>
            <c:ext xmlns:c16="http://schemas.microsoft.com/office/drawing/2014/chart" uri="{C3380CC4-5D6E-409C-BE32-E72D297353CC}">
              <c16:uniqueId val="{00000000-1FC5-4BC2-972F-93B9082CF2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1FC5-4BC2-972F-93B9082CF2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338.24</c:v>
                </c:pt>
                <c:pt idx="1">
                  <c:v>337.86</c:v>
                </c:pt>
                <c:pt idx="2">
                  <c:v>339.96</c:v>
                </c:pt>
                <c:pt idx="3">
                  <c:v>340.31</c:v>
                </c:pt>
                <c:pt idx="4">
                  <c:v>340.48</c:v>
                </c:pt>
              </c:numCache>
            </c:numRef>
          </c:val>
          <c:extLst>
            <c:ext xmlns:c16="http://schemas.microsoft.com/office/drawing/2014/chart" uri="{C3380CC4-5D6E-409C-BE32-E72D297353CC}">
              <c16:uniqueId val="{00000000-8AC2-48A6-A124-6D5CF4F58A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8AC2-48A6-A124-6D5CF4F58A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100.26</c:v>
                </c:pt>
                <c:pt idx="1">
                  <c:v>99.42</c:v>
                </c:pt>
                <c:pt idx="2">
                  <c:v>99.65</c:v>
                </c:pt>
                <c:pt idx="3">
                  <c:v>101.93</c:v>
                </c:pt>
                <c:pt idx="4">
                  <c:v>97.42</c:v>
                </c:pt>
              </c:numCache>
            </c:numRef>
          </c:val>
          <c:extLst>
            <c:ext xmlns:c16="http://schemas.microsoft.com/office/drawing/2014/chart" uri="{C3380CC4-5D6E-409C-BE32-E72D297353CC}">
              <c16:uniqueId val="{00000000-A396-41C5-B97F-DC90673404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A396-41C5-B97F-DC90673404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161.19999999999999</c:v>
                </c:pt>
                <c:pt idx="1">
                  <c:v>162.03</c:v>
                </c:pt>
                <c:pt idx="2">
                  <c:v>161.09</c:v>
                </c:pt>
                <c:pt idx="3">
                  <c:v>153.57</c:v>
                </c:pt>
                <c:pt idx="4">
                  <c:v>160.24</c:v>
                </c:pt>
              </c:numCache>
            </c:numRef>
          </c:val>
          <c:extLst>
            <c:ext xmlns:c16="http://schemas.microsoft.com/office/drawing/2014/chart" uri="{C3380CC4-5D6E-409C-BE32-E72D297353CC}">
              <c16:uniqueId val="{00000000-C7BF-46B8-A7EE-BB4E956866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C7BF-46B8-A7EE-BB4E956866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大阪府　豊中市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408802</v>
      </c>
      <c r="AM8" s="66"/>
      <c r="AN8" s="66"/>
      <c r="AO8" s="66"/>
      <c r="AP8" s="66"/>
      <c r="AQ8" s="66"/>
      <c r="AR8" s="66"/>
      <c r="AS8" s="66"/>
      <c r="AT8" s="37">
        <f>データ!$S$6</f>
        <v>36.39</v>
      </c>
      <c r="AU8" s="38"/>
      <c r="AV8" s="38"/>
      <c r="AW8" s="38"/>
      <c r="AX8" s="38"/>
      <c r="AY8" s="38"/>
      <c r="AZ8" s="38"/>
      <c r="BA8" s="38"/>
      <c r="BB8" s="55">
        <f>データ!$T$6</f>
        <v>11233.91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46.73</v>
      </c>
      <c r="J10" s="38"/>
      <c r="K10" s="38"/>
      <c r="L10" s="38"/>
      <c r="M10" s="38"/>
      <c r="N10" s="38"/>
      <c r="O10" s="65"/>
      <c r="P10" s="55">
        <f>データ!$P$6</f>
        <v>100</v>
      </c>
      <c r="Q10" s="55"/>
      <c r="R10" s="55"/>
      <c r="S10" s="55"/>
      <c r="T10" s="55"/>
      <c r="U10" s="55"/>
      <c r="V10" s="55"/>
      <c r="W10" s="66">
        <f>データ!$Q$6</f>
        <v>2497</v>
      </c>
      <c r="X10" s="66"/>
      <c r="Y10" s="66"/>
      <c r="Z10" s="66"/>
      <c r="AA10" s="66"/>
      <c r="AB10" s="66"/>
      <c r="AC10" s="66"/>
      <c r="AD10" s="2"/>
      <c r="AE10" s="2"/>
      <c r="AF10" s="2"/>
      <c r="AG10" s="2"/>
      <c r="AH10" s="2"/>
      <c r="AI10" s="2"/>
      <c r="AJ10" s="2"/>
      <c r="AK10" s="2"/>
      <c r="AL10" s="66">
        <f>データ!$U$6</f>
        <v>407860</v>
      </c>
      <c r="AM10" s="66"/>
      <c r="AN10" s="66"/>
      <c r="AO10" s="66"/>
      <c r="AP10" s="66"/>
      <c r="AQ10" s="66"/>
      <c r="AR10" s="66"/>
      <c r="AS10" s="66"/>
      <c r="AT10" s="37">
        <f>データ!$V$6</f>
        <v>36.6</v>
      </c>
      <c r="AU10" s="38"/>
      <c r="AV10" s="38"/>
      <c r="AW10" s="38"/>
      <c r="AX10" s="38"/>
      <c r="AY10" s="38"/>
      <c r="AZ10" s="38"/>
      <c r="BA10" s="38"/>
      <c r="BB10" s="55">
        <f>データ!$W$6</f>
        <v>11143.72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7FhogEMBEf+6gd66IFrU5eUXrqsCVfy2jr4vPHmmdrqf8vsvFt3k5e8q9/WnbFYJ6MFNn1mK22UOQfX9sMDQ1w==" saltValue="+x6x4enbmVg1zGBGIT5h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272035</v>
      </c>
      <c r="D6" s="20">
        <f t="shared" si="3"/>
        <v>46</v>
      </c>
      <c r="E6" s="20">
        <f t="shared" si="3"/>
        <v>1</v>
      </c>
      <c r="F6" s="20">
        <f t="shared" si="3"/>
        <v>0</v>
      </c>
      <c r="G6" s="20">
        <f t="shared" si="3"/>
        <v>1</v>
      </c>
      <c r="H6" s="20" t="str">
        <f t="shared" si="3"/>
        <v>大阪府　豊中市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46.73</v>
      </c>
      <c r="P6" s="21">
        <f t="shared" si="3"/>
        <v>100</v>
      </c>
      <c r="Q6" s="21">
        <f t="shared" si="3"/>
        <v>2497</v>
      </c>
      <c r="R6" s="21">
        <f t="shared" si="3"/>
        <v>408802</v>
      </c>
      <c r="S6" s="21">
        <f t="shared" si="3"/>
        <v>36.39</v>
      </c>
      <c r="T6" s="21">
        <f t="shared" si="3"/>
        <v>11233.91</v>
      </c>
      <c r="U6" s="21">
        <f t="shared" si="3"/>
        <v>407860</v>
      </c>
      <c r="V6" s="21">
        <f t="shared" si="3"/>
        <v>36.6</v>
      </c>
      <c r="W6" s="21">
        <f t="shared" si="3"/>
        <v>11143.72</v>
      </c>
      <c r="X6" s="22">
        <f>IF(X7="",NA(),X7)</f>
        <v>109.58</v>
      </c>
      <c r="Y6" s="22">
        <f t="shared" ref="Y6:AG6" si="4">IF(Y7="",NA(),Y7)</f>
        <v>109.5</v>
      </c>
      <c r="Z6" s="22">
        <f t="shared" si="4"/>
        <v>109.1</v>
      </c>
      <c r="AA6" s="22">
        <f t="shared" si="4"/>
        <v>111.03</v>
      </c>
      <c r="AB6" s="22">
        <f t="shared" si="4"/>
        <v>106.83</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138</v>
      </c>
      <c r="AU6" s="22">
        <f t="shared" ref="AU6:BC6" si="6">IF(AU7="",NA(),AU7)</f>
        <v>152.13</v>
      </c>
      <c r="AV6" s="22">
        <f t="shared" si="6"/>
        <v>160.55000000000001</v>
      </c>
      <c r="AW6" s="22">
        <f t="shared" si="6"/>
        <v>161</v>
      </c>
      <c r="AX6" s="22">
        <f t="shared" si="6"/>
        <v>169.08</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338.24</v>
      </c>
      <c r="BF6" s="22">
        <f t="shared" ref="BF6:BN6" si="7">IF(BF7="",NA(),BF7)</f>
        <v>337.86</v>
      </c>
      <c r="BG6" s="22">
        <f t="shared" si="7"/>
        <v>339.96</v>
      </c>
      <c r="BH6" s="22">
        <f t="shared" si="7"/>
        <v>340.31</v>
      </c>
      <c r="BI6" s="22">
        <f t="shared" si="7"/>
        <v>340.48</v>
      </c>
      <c r="BJ6" s="22">
        <f t="shared" si="7"/>
        <v>258.63</v>
      </c>
      <c r="BK6" s="22">
        <f t="shared" si="7"/>
        <v>255.12</v>
      </c>
      <c r="BL6" s="22">
        <f t="shared" si="7"/>
        <v>254.19</v>
      </c>
      <c r="BM6" s="22">
        <f t="shared" si="7"/>
        <v>259.56</v>
      </c>
      <c r="BN6" s="22">
        <f t="shared" si="7"/>
        <v>248.92</v>
      </c>
      <c r="BO6" s="21" t="str">
        <f>IF(BO7="","",IF(BO7="-","【-】","【"&amp;SUBSTITUTE(TEXT(BO7,"#,##0.00"),"-","△")&amp;"】"))</f>
        <v>【265.16】</v>
      </c>
      <c r="BP6" s="22">
        <f>IF(BP7="",NA(),BP7)</f>
        <v>100.26</v>
      </c>
      <c r="BQ6" s="22">
        <f t="shared" ref="BQ6:BY6" si="8">IF(BQ7="",NA(),BQ7)</f>
        <v>99.42</v>
      </c>
      <c r="BR6" s="22">
        <f t="shared" si="8"/>
        <v>99.65</v>
      </c>
      <c r="BS6" s="22">
        <f t="shared" si="8"/>
        <v>101.93</v>
      </c>
      <c r="BT6" s="22">
        <f t="shared" si="8"/>
        <v>97.42</v>
      </c>
      <c r="BU6" s="22">
        <f t="shared" si="8"/>
        <v>110.3</v>
      </c>
      <c r="BV6" s="22">
        <f t="shared" si="8"/>
        <v>109.12</v>
      </c>
      <c r="BW6" s="22">
        <f t="shared" si="8"/>
        <v>107.42</v>
      </c>
      <c r="BX6" s="22">
        <f t="shared" si="8"/>
        <v>105.07</v>
      </c>
      <c r="BY6" s="22">
        <f t="shared" si="8"/>
        <v>107.54</v>
      </c>
      <c r="BZ6" s="21" t="str">
        <f>IF(BZ7="","",IF(BZ7="-","【-】","【"&amp;SUBSTITUTE(TEXT(BZ7,"#,##0.00"),"-","△")&amp;"】"))</f>
        <v>【102.35】</v>
      </c>
      <c r="CA6" s="22">
        <f>IF(CA7="",NA(),CA7)</f>
        <v>161.19999999999999</v>
      </c>
      <c r="CB6" s="22">
        <f t="shared" ref="CB6:CJ6" si="9">IF(CB7="",NA(),CB7)</f>
        <v>162.03</v>
      </c>
      <c r="CC6" s="22">
        <f t="shared" si="9"/>
        <v>161.09</v>
      </c>
      <c r="CD6" s="22">
        <f t="shared" si="9"/>
        <v>153.57</v>
      </c>
      <c r="CE6" s="22">
        <f t="shared" si="9"/>
        <v>160.24</v>
      </c>
      <c r="CF6" s="22">
        <f t="shared" si="9"/>
        <v>151.85</v>
      </c>
      <c r="CG6" s="22">
        <f t="shared" si="9"/>
        <v>153.88</v>
      </c>
      <c r="CH6" s="22">
        <f t="shared" si="9"/>
        <v>157.19</v>
      </c>
      <c r="CI6" s="22">
        <f t="shared" si="9"/>
        <v>153.71</v>
      </c>
      <c r="CJ6" s="22">
        <f t="shared" si="9"/>
        <v>155.9</v>
      </c>
      <c r="CK6" s="21" t="str">
        <f>IF(CK7="","",IF(CK7="-","【-】","【"&amp;SUBSTITUTE(TEXT(CK7,"#,##0.00"),"-","△")&amp;"】"))</f>
        <v>【167.74】</v>
      </c>
      <c r="CL6" s="22">
        <f>IF(CL7="",NA(),CL7)</f>
        <v>55.31</v>
      </c>
      <c r="CM6" s="22">
        <f t="shared" ref="CM6:CU6" si="10">IF(CM7="",NA(),CM7)</f>
        <v>55.16</v>
      </c>
      <c r="CN6" s="22">
        <f t="shared" si="10"/>
        <v>54.73</v>
      </c>
      <c r="CO6" s="22">
        <f t="shared" si="10"/>
        <v>55.7</v>
      </c>
      <c r="CP6" s="22">
        <f t="shared" si="10"/>
        <v>54.83</v>
      </c>
      <c r="CQ6" s="22">
        <f t="shared" si="10"/>
        <v>63.54</v>
      </c>
      <c r="CR6" s="22">
        <f t="shared" si="10"/>
        <v>63.53</v>
      </c>
      <c r="CS6" s="22">
        <f t="shared" si="10"/>
        <v>63.16</v>
      </c>
      <c r="CT6" s="22">
        <f t="shared" si="10"/>
        <v>64.41</v>
      </c>
      <c r="CU6" s="22">
        <f t="shared" si="10"/>
        <v>64.11</v>
      </c>
      <c r="CV6" s="21" t="str">
        <f>IF(CV7="","",IF(CV7="-","【-】","【"&amp;SUBSTITUTE(TEXT(CV7,"#,##0.00"),"-","△")&amp;"】"))</f>
        <v>【60.29】</v>
      </c>
      <c r="CW6" s="22">
        <f>IF(CW7="",NA(),CW7)</f>
        <v>96.87</v>
      </c>
      <c r="CX6" s="22">
        <f t="shared" ref="CX6:DF6" si="11">IF(CX7="",NA(),CX7)</f>
        <v>96.77</v>
      </c>
      <c r="CY6" s="22">
        <f t="shared" si="11"/>
        <v>97.21</v>
      </c>
      <c r="CZ6" s="22">
        <f t="shared" si="11"/>
        <v>97.76</v>
      </c>
      <c r="DA6" s="22">
        <f t="shared" si="11"/>
        <v>98.25</v>
      </c>
      <c r="DB6" s="22">
        <f t="shared" si="11"/>
        <v>91.48</v>
      </c>
      <c r="DC6" s="22">
        <f t="shared" si="11"/>
        <v>91.58</v>
      </c>
      <c r="DD6" s="22">
        <f t="shared" si="11"/>
        <v>91.48</v>
      </c>
      <c r="DE6" s="22">
        <f t="shared" si="11"/>
        <v>91.64</v>
      </c>
      <c r="DF6" s="22">
        <f t="shared" si="11"/>
        <v>92.09</v>
      </c>
      <c r="DG6" s="21" t="str">
        <f>IF(DG7="","",IF(DG7="-","【-】","【"&amp;SUBSTITUTE(TEXT(DG7,"#,##0.00"),"-","△")&amp;"】"))</f>
        <v>【90.12】</v>
      </c>
      <c r="DH6" s="22">
        <f>IF(DH7="",NA(),DH7)</f>
        <v>49.66</v>
      </c>
      <c r="DI6" s="22">
        <f t="shared" ref="DI6:DQ6" si="12">IF(DI7="",NA(),DI7)</f>
        <v>50.56</v>
      </c>
      <c r="DJ6" s="22">
        <f t="shared" si="12"/>
        <v>50.72</v>
      </c>
      <c r="DK6" s="22">
        <f t="shared" si="12"/>
        <v>51.37</v>
      </c>
      <c r="DL6" s="22">
        <f t="shared" si="12"/>
        <v>51.69</v>
      </c>
      <c r="DM6" s="22">
        <f t="shared" si="12"/>
        <v>49.66</v>
      </c>
      <c r="DN6" s="22">
        <f t="shared" si="12"/>
        <v>50.41</v>
      </c>
      <c r="DO6" s="22">
        <f t="shared" si="12"/>
        <v>51.13</v>
      </c>
      <c r="DP6" s="22">
        <f t="shared" si="12"/>
        <v>51.62</v>
      </c>
      <c r="DQ6" s="22">
        <f t="shared" si="12"/>
        <v>52.16</v>
      </c>
      <c r="DR6" s="21" t="str">
        <f>IF(DR7="","",IF(DR7="-","【-】","【"&amp;SUBSTITUTE(TEXT(DR7,"#,##0.00"),"-","△")&amp;"】"))</f>
        <v>【50.88】</v>
      </c>
      <c r="DS6" s="22">
        <f>IF(DS7="",NA(),DS7)</f>
        <v>25.72</v>
      </c>
      <c r="DT6" s="22">
        <f t="shared" ref="DT6:EB6" si="13">IF(DT7="",NA(),DT7)</f>
        <v>25.94</v>
      </c>
      <c r="DU6" s="22">
        <f t="shared" si="13"/>
        <v>26.69</v>
      </c>
      <c r="DV6" s="22">
        <f t="shared" si="13"/>
        <v>27.2</v>
      </c>
      <c r="DW6" s="22">
        <f t="shared" si="13"/>
        <v>27.72</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1.06</v>
      </c>
      <c r="EE6" s="22">
        <f t="shared" ref="EE6:EM6" si="14">IF(EE7="",NA(),EE7)</f>
        <v>1.06</v>
      </c>
      <c r="EF6" s="22">
        <f t="shared" si="14"/>
        <v>1.03</v>
      </c>
      <c r="EG6" s="22">
        <f t="shared" si="14"/>
        <v>1.0900000000000001</v>
      </c>
      <c r="EH6" s="22">
        <f t="shared" si="14"/>
        <v>1.0900000000000001</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272035</v>
      </c>
      <c r="D7" s="24">
        <v>46</v>
      </c>
      <c r="E7" s="24">
        <v>1</v>
      </c>
      <c r="F7" s="24">
        <v>0</v>
      </c>
      <c r="G7" s="24">
        <v>1</v>
      </c>
      <c r="H7" s="24" t="s">
        <v>93</v>
      </c>
      <c r="I7" s="24" t="s">
        <v>94</v>
      </c>
      <c r="J7" s="24" t="s">
        <v>95</v>
      </c>
      <c r="K7" s="24" t="s">
        <v>96</v>
      </c>
      <c r="L7" s="24" t="s">
        <v>97</v>
      </c>
      <c r="M7" s="24" t="s">
        <v>98</v>
      </c>
      <c r="N7" s="25" t="s">
        <v>99</v>
      </c>
      <c r="O7" s="25">
        <v>46.73</v>
      </c>
      <c r="P7" s="25">
        <v>100</v>
      </c>
      <c r="Q7" s="25">
        <v>2497</v>
      </c>
      <c r="R7" s="25">
        <v>408802</v>
      </c>
      <c r="S7" s="25">
        <v>36.39</v>
      </c>
      <c r="T7" s="25">
        <v>11233.91</v>
      </c>
      <c r="U7" s="25">
        <v>407860</v>
      </c>
      <c r="V7" s="25">
        <v>36.6</v>
      </c>
      <c r="W7" s="25">
        <v>11143.72</v>
      </c>
      <c r="X7" s="25">
        <v>109.58</v>
      </c>
      <c r="Y7" s="25">
        <v>109.5</v>
      </c>
      <c r="Z7" s="25">
        <v>109.1</v>
      </c>
      <c r="AA7" s="25">
        <v>111.03</v>
      </c>
      <c r="AB7" s="25">
        <v>106.83</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138</v>
      </c>
      <c r="AU7" s="25">
        <v>152.13</v>
      </c>
      <c r="AV7" s="25">
        <v>160.55000000000001</v>
      </c>
      <c r="AW7" s="25">
        <v>161</v>
      </c>
      <c r="AX7" s="25">
        <v>169.08</v>
      </c>
      <c r="AY7" s="25">
        <v>254.05</v>
      </c>
      <c r="AZ7" s="25">
        <v>258.22000000000003</v>
      </c>
      <c r="BA7" s="25">
        <v>250.03</v>
      </c>
      <c r="BB7" s="25">
        <v>239.45</v>
      </c>
      <c r="BC7" s="25">
        <v>246.01</v>
      </c>
      <c r="BD7" s="25">
        <v>261.51</v>
      </c>
      <c r="BE7" s="25">
        <v>338.24</v>
      </c>
      <c r="BF7" s="25">
        <v>337.86</v>
      </c>
      <c r="BG7" s="25">
        <v>339.96</v>
      </c>
      <c r="BH7" s="25">
        <v>340.31</v>
      </c>
      <c r="BI7" s="25">
        <v>340.48</v>
      </c>
      <c r="BJ7" s="25">
        <v>258.63</v>
      </c>
      <c r="BK7" s="25">
        <v>255.12</v>
      </c>
      <c r="BL7" s="25">
        <v>254.19</v>
      </c>
      <c r="BM7" s="25">
        <v>259.56</v>
      </c>
      <c r="BN7" s="25">
        <v>248.92</v>
      </c>
      <c r="BO7" s="25">
        <v>265.16000000000003</v>
      </c>
      <c r="BP7" s="25">
        <v>100.26</v>
      </c>
      <c r="BQ7" s="25">
        <v>99.42</v>
      </c>
      <c r="BR7" s="25">
        <v>99.65</v>
      </c>
      <c r="BS7" s="25">
        <v>101.93</v>
      </c>
      <c r="BT7" s="25">
        <v>97.42</v>
      </c>
      <c r="BU7" s="25">
        <v>110.3</v>
      </c>
      <c r="BV7" s="25">
        <v>109.12</v>
      </c>
      <c r="BW7" s="25">
        <v>107.42</v>
      </c>
      <c r="BX7" s="25">
        <v>105.07</v>
      </c>
      <c r="BY7" s="25">
        <v>107.54</v>
      </c>
      <c r="BZ7" s="25">
        <v>102.35</v>
      </c>
      <c r="CA7" s="25">
        <v>161.19999999999999</v>
      </c>
      <c r="CB7" s="25">
        <v>162.03</v>
      </c>
      <c r="CC7" s="25">
        <v>161.09</v>
      </c>
      <c r="CD7" s="25">
        <v>153.57</v>
      </c>
      <c r="CE7" s="25">
        <v>160.24</v>
      </c>
      <c r="CF7" s="25">
        <v>151.85</v>
      </c>
      <c r="CG7" s="25">
        <v>153.88</v>
      </c>
      <c r="CH7" s="25">
        <v>157.19</v>
      </c>
      <c r="CI7" s="25">
        <v>153.71</v>
      </c>
      <c r="CJ7" s="25">
        <v>155.9</v>
      </c>
      <c r="CK7" s="25">
        <v>167.74</v>
      </c>
      <c r="CL7" s="25">
        <v>55.31</v>
      </c>
      <c r="CM7" s="25">
        <v>55.16</v>
      </c>
      <c r="CN7" s="25">
        <v>54.73</v>
      </c>
      <c r="CO7" s="25">
        <v>55.7</v>
      </c>
      <c r="CP7" s="25">
        <v>54.83</v>
      </c>
      <c r="CQ7" s="25">
        <v>63.54</v>
      </c>
      <c r="CR7" s="25">
        <v>63.53</v>
      </c>
      <c r="CS7" s="25">
        <v>63.16</v>
      </c>
      <c r="CT7" s="25">
        <v>64.41</v>
      </c>
      <c r="CU7" s="25">
        <v>64.11</v>
      </c>
      <c r="CV7" s="25">
        <v>60.29</v>
      </c>
      <c r="CW7" s="25">
        <v>96.87</v>
      </c>
      <c r="CX7" s="25">
        <v>96.77</v>
      </c>
      <c r="CY7" s="25">
        <v>97.21</v>
      </c>
      <c r="CZ7" s="25">
        <v>97.76</v>
      </c>
      <c r="DA7" s="25">
        <v>98.25</v>
      </c>
      <c r="DB7" s="25">
        <v>91.48</v>
      </c>
      <c r="DC7" s="25">
        <v>91.58</v>
      </c>
      <c r="DD7" s="25">
        <v>91.48</v>
      </c>
      <c r="DE7" s="25">
        <v>91.64</v>
      </c>
      <c r="DF7" s="25">
        <v>92.09</v>
      </c>
      <c r="DG7" s="25">
        <v>90.12</v>
      </c>
      <c r="DH7" s="25">
        <v>49.66</v>
      </c>
      <c r="DI7" s="25">
        <v>50.56</v>
      </c>
      <c r="DJ7" s="25">
        <v>50.72</v>
      </c>
      <c r="DK7" s="25">
        <v>51.37</v>
      </c>
      <c r="DL7" s="25">
        <v>51.69</v>
      </c>
      <c r="DM7" s="25">
        <v>49.66</v>
      </c>
      <c r="DN7" s="25">
        <v>50.41</v>
      </c>
      <c r="DO7" s="25">
        <v>51.13</v>
      </c>
      <c r="DP7" s="25">
        <v>51.62</v>
      </c>
      <c r="DQ7" s="25">
        <v>52.16</v>
      </c>
      <c r="DR7" s="25">
        <v>50.88</v>
      </c>
      <c r="DS7" s="25">
        <v>25.72</v>
      </c>
      <c r="DT7" s="25">
        <v>25.94</v>
      </c>
      <c r="DU7" s="25">
        <v>26.69</v>
      </c>
      <c r="DV7" s="25">
        <v>27.2</v>
      </c>
      <c r="DW7" s="25">
        <v>27.72</v>
      </c>
      <c r="DX7" s="25">
        <v>18.940000000000001</v>
      </c>
      <c r="DY7" s="25">
        <v>20.36</v>
      </c>
      <c r="DZ7" s="25">
        <v>22.41</v>
      </c>
      <c r="EA7" s="25">
        <v>23.68</v>
      </c>
      <c r="EB7" s="25">
        <v>25.76</v>
      </c>
      <c r="EC7" s="25">
        <v>22.3</v>
      </c>
      <c r="ED7" s="25">
        <v>1.06</v>
      </c>
      <c r="EE7" s="25">
        <v>1.06</v>
      </c>
      <c r="EF7" s="25">
        <v>1.03</v>
      </c>
      <c r="EG7" s="25">
        <v>1.0900000000000001</v>
      </c>
      <c r="EH7" s="25">
        <v>1.0900000000000001</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2023-01-31T07:52:21Z</cp:lastPrinted>
  <dcterms:created xsi:type="dcterms:W3CDTF">2022-12-01T01:01:24Z</dcterms:created>
  <dcterms:modified xsi:type="dcterms:W3CDTF">2023-02-28T00:10:58Z</dcterms:modified>
  <cp:category/>
</cp:coreProperties>
</file>