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eT2IKO05So0XBLnQ8w0sc7ZrX2QdsrcnJp3cXcKWys/vRcUW1Nk/Nq2wwEBirLoRlBuf7XLU01m9t4Ox3y/Ciw==" workbookSaltValue="XEosTSMI6x45N1+nDTLWf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<sst xmlns="http://schemas.openxmlformats.org/spreadsheetml/2006/main" count="231" uniqueCount="118">
  <si>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</si>
  <si>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</si>
  <si>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</si>
  <si>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</si>
  <si>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</si>
  <si>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</si>
  <si>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</si>
  <si>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</si>
  <si>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</si>
  <si>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</si>
  <si>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</si>
  <si>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</si>
  <si>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</si>
  <si>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</si>
  <si>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</si>
  <si>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</si>
  <si>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</si>
  <si>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</si>
  <si>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</si>
  <si>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</si>
  <si>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</si>
  <si>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</si>
  <si>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</si>
  <si>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</si>
  <si>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</si>
  <si>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</si>
  <si>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</si>
  <si>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</si>
  <si>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</si>
  <si>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</si>
  <si>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</si>
  <si>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</si>
  <si>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</si>
  <si>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</si>
  <si>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</si>
  <si>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</si>
  <si>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</si>
  <si>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</si>
  <si>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</si>
  <si>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</si>
  <si>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</si>
  <si>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</si>
  <si>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</si>
  <si>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</si>
  <si>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</si>
  <si>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</si>
  <si>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</si>
  <si>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</si>
  <si>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</si>
  <si>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</si>
  <si>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</si>
  <si>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</si>
  <si>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</si>
  <si>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</si>
  <si>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</si>
  <si>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</si>
  <si>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</si>
  <si>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</si>
  <si>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</si>
  <si>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</si>
  <si>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</si>
  <si>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</si>
  <si>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</si>
  <si>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</si>
  <si>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</si>
  <si>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</si>
  <si>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</si>
  <si>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</si>
  <si>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</si>
  <si>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</si>
  <si>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</si>
  <si>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</si>
  <si>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</si>
  <si>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</si>
  <si>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</si>
  <si>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</si>
  <si>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</si>
  <si>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</si>
  <si>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</si>
  <si>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</si>
  <si>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</si>
  <si>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</si>
  <si>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</si>
  <si>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</si>
  <si>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</si>
  <si>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</si>
  <si>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</si>
  <si>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</si>
  <si>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</si>
  <si>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</si>
  <si>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</si>
  <si>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</si>
  <si>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</si>
  <si>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</si>
  <si>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</si>
  <si>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</si>
  <si>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岸和田市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</si>
  <si>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</si>
  <si>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</si>
  <si>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</si>
  <si>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</si>
  <si>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</si>
  <si>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</si>
  <si>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</si>
  <si>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</si>
  <si>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</si>
  <si>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</si>
  <si>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</si>
  <si>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</si>
  <si>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</si>
  <si>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</si>
  <si>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</si>
  <si>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</si>
  <si>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</si>
  <si>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</si>
  <si>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事業の構造上、汚水処理に係る費用を料金収入で賄えていない状況が続いており、今後も一般会計からの繰入金に頼る状況が続く見込みである。
　処理場の施設・設備やマンホールポンプの老朽化が進みつつあることから、今後更新費用が必要となることが予想される。また、平成29年度の災害により、処理施設1箇所が機能停止し、現在仮設浄化槽により処理を行っている。そのため、将来的に単独処理施設を廃止し、公共下水道に接続するため、現在計画変更を進めているところである。
　今後は、本計画及び経営戦略に基づき、施設更新及び維持管理に係る費用の縮減に取り組み、経営基盤強化を図っていくものである。</t>
    <rPh sb="192" eb="194">
      <t>コウキョウ</t>
    </rPh>
    <rPh sb="263" eb="264">
      <t>ト</t>
    </rPh>
    <rPh sb="265" eb="266">
      <t>ク</t>
    </rPh>
    <phoneticPr fontId="4"/>
  </si>
  <si>
    <t>　農業集落排水事業は、山間部の集落2地区の汚水処理を行う事業であり、汚水処理に係る費用が高額になる一方、十分な料金収入を得られない構造となっている。
　令和3年度の経常収支比率は100％で、経常的な収入と費用が均衡している状態であるが、これは、維持管理費用に対して料金収入が不足する額を、一般会計からの繰入金で補てんしているためである。
　累積欠損金比率は、1年間の料金収入に対する累積欠損金の割合を示す指標である。令和3年度は累積欠損金が減少しておらず、類似団体平均値と比べても高い水準が続いている。
　経常収支では均衡しているが、投資の財源として借り入れた企業債（借金）の償還も含めた資金収支では不足を生じており、資金が年々減少している。そのため、短期的な支払い能力を示す流動比率は、保険金収入により一時的に増加した令和元年度を除き、年々減少しており、十分な支払い能力があることを示す100％を大きく下回った状態である。
　企業債残高対事業規模比率は、1年間の料金収入に対してどれくらい企業債の残高があるかを示す指標である。供用開始後に大きな投資を行っていないため、年々減少しているが、類似団体平均値と比べ、かなり高い水準である。
　経費回収率は、過去から100％を下回っている。人口密度が低い山間部での事業であることから、施設整備・維持管理に係る費用が高くなるのに対し、得られる収入が少ないため、汚水処理費用を料金収入で賄えない状態が続いている。
　汚水処理原価は、汚水1㎥を処理するためにかかる費用である。令和3年度は、費用が減少したが、処理水量も減少したため、1㎥あたりの費用はほぼ変わらず、類似団体平均値を上回っている。</t>
    <rPh sb="141" eb="142">
      <t>ガク</t>
    </rPh>
    <rPh sb="214" eb="219">
      <t>ルイセキケッソンキン</t>
    </rPh>
    <rPh sb="220" eb="222">
      <t>ゲンショウ</t>
    </rPh>
    <rPh sb="673" eb="677">
      <t>ショリスイリョウ</t>
    </rPh>
    <rPh sb="678" eb="680">
      <t>ゲンショウ</t>
    </rPh>
    <rPh sb="691" eb="693">
      <t>ヒヨウ</t>
    </rPh>
    <rPh sb="696" eb="697">
      <t>カ</t>
    </rPh>
    <phoneticPr fontId="4"/>
  </si>
  <si>
    <t>　有形固定資産減価償却率は、下水道施設の老朽度合いを示す指標であるが、平成13年の供用開始後施設の更新をほとんど行っていないため、徐々に増加する傾向にあり、類似団体平均値に比べて高い水準となってる。
　管渠老朽化率は、法定耐用年数の50年を経過した管渠の割合、管渠改善率は、当該年度に更新・修繕等を行った管渠の割合を、それぞれ示す指標である。供用開始後まだ21年しか経過していないため、どちらの指標も0％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</si>
</sst>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C7-4C48-A960-4E7C686F54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93C7-4C48-A960-4E7C686F54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39.47</c:v>
                </c:pt>
                <c:pt idx="1">
                  <c:v>40.36</c:v>
                </c:pt>
                <c:pt idx="2">
                  <c:v>40.36</c:v>
                </c:pt>
                <c:pt idx="3">
                  <c:v>39.47</c:v>
                </c:pt>
                <c:pt idx="4">
                  <c:v>39.47</c:v>
                </c:pt>
              </c:numCache>
            </c:numRef>
          </c:val>
          <c:extLst>
            <c:ext xmlns:c16="http://schemas.microsoft.com/office/drawing/2014/chart" uri="{C3380CC4-5D6E-409C-BE32-E72D297353CC}">
              <c16:uniqueId val="{00000000-6788-4BB4-AA78-42CD6DDCA80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6788-4BB4-AA78-42CD6DDCA80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66.27</c:v>
                </c:pt>
                <c:pt idx="1">
                  <c:v>67.19</c:v>
                </c:pt>
                <c:pt idx="2">
                  <c:v>67.78</c:v>
                </c:pt>
                <c:pt idx="3">
                  <c:v>68.569999999999993</c:v>
                </c:pt>
                <c:pt idx="4">
                  <c:v>69.59</c:v>
                </c:pt>
              </c:numCache>
            </c:numRef>
          </c:val>
          <c:extLst>
            <c:ext xmlns:c16="http://schemas.microsoft.com/office/drawing/2014/chart" uri="{C3380CC4-5D6E-409C-BE32-E72D297353CC}">
              <c16:uniqueId val="{00000000-B6BC-43DF-A78B-B9410C7998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B6BC-43DF-A78B-B9410C7998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102.95</c:v>
                </c:pt>
                <c:pt idx="1">
                  <c:v>136.41</c:v>
                </c:pt>
                <c:pt idx="2">
                  <c:v>83.39</c:v>
                </c:pt>
                <c:pt idx="3">
                  <c:v>100</c:v>
                </c:pt>
                <c:pt idx="4">
                  <c:v>100</c:v>
                </c:pt>
              </c:numCache>
            </c:numRef>
          </c:val>
          <c:extLst>
            <c:ext xmlns:c16="http://schemas.microsoft.com/office/drawing/2014/chart" uri="{C3380CC4-5D6E-409C-BE32-E72D297353CC}">
              <c16:uniqueId val="{00000000-3F7C-4D8E-9C1B-57486CC999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3F7C-4D8E-9C1B-57486CC999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32.39</c:v>
                </c:pt>
                <c:pt idx="1">
                  <c:v>33.020000000000003</c:v>
                </c:pt>
                <c:pt idx="2">
                  <c:v>35.67</c:v>
                </c:pt>
                <c:pt idx="3">
                  <c:v>37.94</c:v>
                </c:pt>
                <c:pt idx="4">
                  <c:v>40.299999999999997</c:v>
                </c:pt>
              </c:numCache>
            </c:numRef>
          </c:val>
          <c:extLst>
            <c:ext xmlns:c16="http://schemas.microsoft.com/office/drawing/2014/chart" uri="{C3380CC4-5D6E-409C-BE32-E72D297353CC}">
              <c16:uniqueId val="{00000000-9491-4DB5-8E60-0A9DFE48AC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9491-4DB5-8E60-0A9DFE48AC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96-4A5F-B16F-2E64959AC6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596-4A5F-B16F-2E64959AC6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1293.42</c:v>
                </c:pt>
                <c:pt idx="1">
                  <c:v>1472.92</c:v>
                </c:pt>
                <c:pt idx="2">
                  <c:v>665.7</c:v>
                </c:pt>
                <c:pt idx="3">
                  <c:v>663.45</c:v>
                </c:pt>
                <c:pt idx="4">
                  <c:v>682.78</c:v>
                </c:pt>
              </c:numCache>
            </c:numRef>
          </c:val>
          <c:extLst>
            <c:ext xmlns:c16="http://schemas.microsoft.com/office/drawing/2014/chart" uri="{C3380CC4-5D6E-409C-BE32-E72D297353CC}">
              <c16:uniqueId val="{00000000-7E4B-4936-AAC2-52E69CDB32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7E4B-4936-AAC2-52E69CDB32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37.840000000000003</c:v>
                </c:pt>
                <c:pt idx="1">
                  <c:v>14.47</c:v>
                </c:pt>
                <c:pt idx="2">
                  <c:v>57.41</c:v>
                </c:pt>
                <c:pt idx="3">
                  <c:v>42.17</c:v>
                </c:pt>
                <c:pt idx="4">
                  <c:v>18.12</c:v>
                </c:pt>
              </c:numCache>
            </c:numRef>
          </c:val>
          <c:extLst>
            <c:ext xmlns:c16="http://schemas.microsoft.com/office/drawing/2014/chart" uri="{C3380CC4-5D6E-409C-BE32-E72D297353CC}">
              <c16:uniqueId val="{00000000-C969-4C5A-903E-0C251163C2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C969-4C5A-903E-0C251163C2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5169.03</c:v>
                </c:pt>
                <c:pt idx="1">
                  <c:v>5167.24</c:v>
                </c:pt>
                <c:pt idx="2">
                  <c:v>4891.37</c:v>
                </c:pt>
                <c:pt idx="3">
                  <c:v>4843.93</c:v>
                </c:pt>
                <c:pt idx="4">
                  <c:v>4617.16</c:v>
                </c:pt>
              </c:numCache>
            </c:numRef>
          </c:val>
          <c:extLst>
            <c:ext xmlns:c16="http://schemas.microsoft.com/office/drawing/2014/chart" uri="{C3380CC4-5D6E-409C-BE32-E72D297353CC}">
              <c16:uniqueId val="{00000000-E9DA-4BCE-8717-771B7F72F5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E9DA-4BCE-8717-771B7F72F5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32.28</c:v>
                </c:pt>
                <c:pt idx="1">
                  <c:v>47.35</c:v>
                </c:pt>
                <c:pt idx="2">
                  <c:v>34.67</c:v>
                </c:pt>
                <c:pt idx="3">
                  <c:v>45.53</c:v>
                </c:pt>
                <c:pt idx="4">
                  <c:v>45.28</c:v>
                </c:pt>
              </c:numCache>
            </c:numRef>
          </c:val>
          <c:extLst>
            <c:ext xmlns:c16="http://schemas.microsoft.com/office/drawing/2014/chart" uri="{C3380CC4-5D6E-409C-BE32-E72D297353CC}">
              <c16:uniqueId val="{00000000-FAD8-496D-94A3-F4DCD77AE3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FAD8-496D-94A3-F4DCD77AE3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483.07</c:v>
                </c:pt>
                <c:pt idx="1">
                  <c:v>325.89</c:v>
                </c:pt>
                <c:pt idx="2">
                  <c:v>445.08</c:v>
                </c:pt>
                <c:pt idx="3">
                  <c:v>340.08</c:v>
                </c:pt>
                <c:pt idx="4">
                  <c:v>339.64</c:v>
                </c:pt>
              </c:numCache>
            </c:numRef>
          </c:val>
          <c:extLst>
            <c:ext xmlns:c16="http://schemas.microsoft.com/office/drawing/2014/chart" uri="{C3380CC4-5D6E-409C-BE32-E72D297353CC}">
              <c16:uniqueId val="{00000000-E840-46DF-8CC4-C6A74838D7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E840-46DF-8CC4-C6A74838D7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大阪府　岸和田市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5">
        <f>データ!S6</f>
        <v>190853</v>
      </c>
      <c r="AM8" s="45"/>
      <c r="AN8" s="45"/>
      <c r="AO8" s="45"/>
      <c r="AP8" s="45"/>
      <c r="AQ8" s="45"/>
      <c r="AR8" s="45"/>
      <c r="AS8" s="45"/>
      <c r="AT8" s="46">
        <f>データ!T6</f>
        <v>72.72</v>
      </c>
      <c r="AU8" s="46"/>
      <c r="AV8" s="46"/>
      <c r="AW8" s="46"/>
      <c r="AX8" s="46"/>
      <c r="AY8" s="46"/>
      <c r="AZ8" s="46"/>
      <c r="BA8" s="46"/>
      <c r="BB8" s="46">
        <f>データ!U6</f>
        <v>2624.49</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67.59</v>
      </c>
      <c r="J10" s="46"/>
      <c r="K10" s="46"/>
      <c r="L10" s="46"/>
      <c r="M10" s="46"/>
      <c r="N10" s="46"/>
      <c r="O10" s="46"/>
      <c r="P10" s="46">
        <f>データ!P6</f>
        <v>0.31</v>
      </c>
      <c r="Q10" s="46"/>
      <c r="R10" s="46"/>
      <c r="S10" s="46"/>
      <c r="T10" s="46"/>
      <c r="U10" s="46"/>
      <c r="V10" s="46"/>
      <c r="W10" s="46">
        <f>データ!Q6</f>
        <v>88.51</v>
      </c>
      <c r="X10" s="46"/>
      <c r="Y10" s="46"/>
      <c r="Z10" s="46"/>
      <c r="AA10" s="46"/>
      <c r="AB10" s="46"/>
      <c r="AC10" s="46"/>
      <c r="AD10" s="45">
        <f>データ!R6</f>
        <v>2871</v>
      </c>
      <c r="AE10" s="45"/>
      <c r="AF10" s="45"/>
      <c r="AG10" s="45"/>
      <c r="AH10" s="45"/>
      <c r="AI10" s="45"/>
      <c r="AJ10" s="45"/>
      <c r="AK10" s="2"/>
      <c r="AL10" s="45">
        <f>データ!V6</f>
        <v>592</v>
      </c>
      <c r="AM10" s="45"/>
      <c r="AN10" s="45"/>
      <c r="AO10" s="45"/>
      <c r="AP10" s="45"/>
      <c r="AQ10" s="45"/>
      <c r="AR10" s="45"/>
      <c r="AS10" s="45"/>
      <c r="AT10" s="46">
        <f>データ!W6</f>
        <v>0.17</v>
      </c>
      <c r="AU10" s="46"/>
      <c r="AV10" s="46"/>
      <c r="AW10" s="46"/>
      <c r="AX10" s="46"/>
      <c r="AY10" s="46"/>
      <c r="AZ10" s="46"/>
      <c r="BA10" s="46"/>
      <c r="BB10" s="46">
        <f>データ!X6</f>
        <v>3482.35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S+EfFRRGWmuK2AujWkDsv7ZFKuGR1PiyY0mud3M5q1M3ZUbjmbDKoNyZb6h1arBJo/+4A/LUoVC74JgzxCG0SA==" saltValue="fWhBMDnMCw+GDW3yJIRb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272027</v>
      </c>
      <c r="D6" s="19">
        <f t="shared" si="3"/>
        <v>46</v>
      </c>
      <c r="E6" s="19">
        <f t="shared" si="3"/>
        <v>17</v>
      </c>
      <c r="F6" s="19">
        <f t="shared" si="3"/>
        <v>5</v>
      </c>
      <c r="G6" s="19">
        <f t="shared" si="3"/>
        <v>0</v>
      </c>
      <c r="H6" s="19" t="str">
        <f t="shared" si="3"/>
        <v>大阪府　岸和田市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67.59</v>
      </c>
      <c r="P6" s="20">
        <f t="shared" si="3"/>
        <v>0.31</v>
      </c>
      <c r="Q6" s="20">
        <f t="shared" si="3"/>
        <v>88.51</v>
      </c>
      <c r="R6" s="20">
        <f t="shared" si="3"/>
        <v>2871</v>
      </c>
      <c r="S6" s="20">
        <f t="shared" si="3"/>
        <v>190853</v>
      </c>
      <c r="T6" s="20">
        <f t="shared" si="3"/>
        <v>72.72</v>
      </c>
      <c r="U6" s="20">
        <f t="shared" si="3"/>
        <v>2624.49</v>
      </c>
      <c r="V6" s="20">
        <f t="shared" si="3"/>
        <v>592</v>
      </c>
      <c r="W6" s="20">
        <f t="shared" si="3"/>
        <v>0.17</v>
      </c>
      <c r="X6" s="20">
        <f t="shared" si="3"/>
        <v>3482.35</v>
      </c>
      <c r="Y6" s="21">
        <f>IF(Y7="",NA(),Y7)</f>
        <v>102.95</v>
      </c>
      <c r="Z6" s="21">
        <f t="shared" ref="Z6:AH6" si="4">IF(Z7="",NA(),Z7)</f>
        <v>136.41</v>
      </c>
      <c r="AA6" s="21">
        <f t="shared" si="4"/>
        <v>83.39</v>
      </c>
      <c r="AB6" s="21">
        <f t="shared" si="4"/>
        <v>100</v>
      </c>
      <c r="AC6" s="21">
        <f t="shared" si="4"/>
        <v>100</v>
      </c>
      <c r="AD6" s="21">
        <f t="shared" si="4"/>
        <v>100.95</v>
      </c>
      <c r="AE6" s="21">
        <f t="shared" si="4"/>
        <v>101.77</v>
      </c>
      <c r="AF6" s="21">
        <f t="shared" si="4"/>
        <v>103.6</v>
      </c>
      <c r="AG6" s="21">
        <f t="shared" si="4"/>
        <v>106.37</v>
      </c>
      <c r="AH6" s="21">
        <f t="shared" si="4"/>
        <v>106.07</v>
      </c>
      <c r="AI6" s="20" t="str">
        <f>IF(AI7="","",IF(AI7="-","【-】","【"&amp;SUBSTITUTE(TEXT(AI7,"#,##0.00"),"-","△")&amp;"】"))</f>
        <v>【104.16】</v>
      </c>
      <c r="AJ6" s="21">
        <f>IF(AJ7="",NA(),AJ7)</f>
        <v>1293.42</v>
      </c>
      <c r="AK6" s="21">
        <f t="shared" ref="AK6:AS6" si="5">IF(AK7="",NA(),AK7)</f>
        <v>1472.92</v>
      </c>
      <c r="AL6" s="21">
        <f t="shared" si="5"/>
        <v>665.7</v>
      </c>
      <c r="AM6" s="21">
        <f t="shared" si="5"/>
        <v>663.45</v>
      </c>
      <c r="AN6" s="21">
        <f t="shared" si="5"/>
        <v>682.78</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37.840000000000003</v>
      </c>
      <c r="AV6" s="21">
        <f t="shared" ref="AV6:BD6" si="6">IF(AV7="",NA(),AV7)</f>
        <v>14.47</v>
      </c>
      <c r="AW6" s="21">
        <f t="shared" si="6"/>
        <v>57.41</v>
      </c>
      <c r="AX6" s="21">
        <f t="shared" si="6"/>
        <v>42.17</v>
      </c>
      <c r="AY6" s="21">
        <f t="shared" si="6"/>
        <v>18.12</v>
      </c>
      <c r="AZ6" s="21">
        <f t="shared" si="6"/>
        <v>29.91</v>
      </c>
      <c r="BA6" s="21">
        <f t="shared" si="6"/>
        <v>29.54</v>
      </c>
      <c r="BB6" s="21">
        <f t="shared" si="6"/>
        <v>26.99</v>
      </c>
      <c r="BC6" s="21">
        <f t="shared" si="6"/>
        <v>29.13</v>
      </c>
      <c r="BD6" s="21">
        <f t="shared" si="6"/>
        <v>35.69</v>
      </c>
      <c r="BE6" s="20" t="str">
        <f>IF(BE7="","",IF(BE7="-","【-】","【"&amp;SUBSTITUTE(TEXT(BE7,"#,##0.00"),"-","△")&amp;"】"))</f>
        <v>【34.77】</v>
      </c>
      <c r="BF6" s="21">
        <f>IF(BF7="",NA(),BF7)</f>
        <v>5169.03</v>
      </c>
      <c r="BG6" s="21">
        <f t="shared" ref="BG6:BO6" si="7">IF(BG7="",NA(),BG7)</f>
        <v>5167.24</v>
      </c>
      <c r="BH6" s="21">
        <f t="shared" si="7"/>
        <v>4891.37</v>
      </c>
      <c r="BI6" s="21">
        <f t="shared" si="7"/>
        <v>4843.93</v>
      </c>
      <c r="BJ6" s="21">
        <f t="shared" si="7"/>
        <v>4617.16</v>
      </c>
      <c r="BK6" s="21">
        <f t="shared" si="7"/>
        <v>855.8</v>
      </c>
      <c r="BL6" s="21">
        <f t="shared" si="7"/>
        <v>789.46</v>
      </c>
      <c r="BM6" s="21">
        <f t="shared" si="7"/>
        <v>826.83</v>
      </c>
      <c r="BN6" s="21">
        <f t="shared" si="7"/>
        <v>867.83</v>
      </c>
      <c r="BO6" s="21">
        <f t="shared" si="7"/>
        <v>791.76</v>
      </c>
      <c r="BP6" s="20" t="str">
        <f>IF(BP7="","",IF(BP7="-","【-】","【"&amp;SUBSTITUTE(TEXT(BP7,"#,##0.00"),"-","△")&amp;"】"))</f>
        <v>【786.37】</v>
      </c>
      <c r="BQ6" s="21">
        <f>IF(BQ7="",NA(),BQ7)</f>
        <v>32.28</v>
      </c>
      <c r="BR6" s="21">
        <f t="shared" ref="BR6:BZ6" si="8">IF(BR7="",NA(),BR7)</f>
        <v>47.35</v>
      </c>
      <c r="BS6" s="21">
        <f t="shared" si="8"/>
        <v>34.67</v>
      </c>
      <c r="BT6" s="21">
        <f t="shared" si="8"/>
        <v>45.53</v>
      </c>
      <c r="BU6" s="21">
        <f t="shared" si="8"/>
        <v>45.28</v>
      </c>
      <c r="BV6" s="21">
        <f t="shared" si="8"/>
        <v>59.8</v>
      </c>
      <c r="BW6" s="21">
        <f t="shared" si="8"/>
        <v>57.77</v>
      </c>
      <c r="BX6" s="21">
        <f t="shared" si="8"/>
        <v>57.31</v>
      </c>
      <c r="BY6" s="21">
        <f t="shared" si="8"/>
        <v>57.08</v>
      </c>
      <c r="BZ6" s="21">
        <f t="shared" si="8"/>
        <v>56.26</v>
      </c>
      <c r="CA6" s="20" t="str">
        <f>IF(CA7="","",IF(CA7="-","【-】","【"&amp;SUBSTITUTE(TEXT(CA7,"#,##0.00"),"-","△")&amp;"】"))</f>
        <v>【60.65】</v>
      </c>
      <c r="CB6" s="21">
        <f>IF(CB7="",NA(),CB7)</f>
        <v>483.07</v>
      </c>
      <c r="CC6" s="21">
        <f t="shared" ref="CC6:CK6" si="9">IF(CC7="",NA(),CC7)</f>
        <v>325.89</v>
      </c>
      <c r="CD6" s="21">
        <f t="shared" si="9"/>
        <v>445.08</v>
      </c>
      <c r="CE6" s="21">
        <f t="shared" si="9"/>
        <v>340.08</v>
      </c>
      <c r="CF6" s="21">
        <f t="shared" si="9"/>
        <v>339.64</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39.47</v>
      </c>
      <c r="CN6" s="21">
        <f t="shared" ref="CN6:CV6" si="10">IF(CN7="",NA(),CN7)</f>
        <v>40.36</v>
      </c>
      <c r="CO6" s="21">
        <f t="shared" si="10"/>
        <v>40.36</v>
      </c>
      <c r="CP6" s="21">
        <f t="shared" si="10"/>
        <v>39.47</v>
      </c>
      <c r="CQ6" s="21">
        <f t="shared" si="10"/>
        <v>39.47</v>
      </c>
      <c r="CR6" s="21">
        <f t="shared" si="10"/>
        <v>51.75</v>
      </c>
      <c r="CS6" s="21">
        <f t="shared" si="10"/>
        <v>50.68</v>
      </c>
      <c r="CT6" s="21">
        <f t="shared" si="10"/>
        <v>50.14</v>
      </c>
      <c r="CU6" s="21">
        <f t="shared" si="10"/>
        <v>54.83</v>
      </c>
      <c r="CV6" s="21">
        <f t="shared" si="10"/>
        <v>66.53</v>
      </c>
      <c r="CW6" s="20" t="str">
        <f>IF(CW7="","",IF(CW7="-","【-】","【"&amp;SUBSTITUTE(TEXT(CW7,"#,##0.00"),"-","△")&amp;"】"))</f>
        <v>【61.14】</v>
      </c>
      <c r="CX6" s="21">
        <f>IF(CX7="",NA(),CX7)</f>
        <v>66.27</v>
      </c>
      <c r="CY6" s="21">
        <f t="shared" ref="CY6:DG6" si="11">IF(CY7="",NA(),CY7)</f>
        <v>67.19</v>
      </c>
      <c r="CZ6" s="21">
        <f t="shared" si="11"/>
        <v>67.78</v>
      </c>
      <c r="DA6" s="21">
        <f t="shared" si="11"/>
        <v>68.569999999999993</v>
      </c>
      <c r="DB6" s="21">
        <f t="shared" si="11"/>
        <v>69.59</v>
      </c>
      <c r="DC6" s="21">
        <f t="shared" si="11"/>
        <v>84.84</v>
      </c>
      <c r="DD6" s="21">
        <f t="shared" si="11"/>
        <v>84.86</v>
      </c>
      <c r="DE6" s="21">
        <f t="shared" si="11"/>
        <v>84.98</v>
      </c>
      <c r="DF6" s="21">
        <f t="shared" si="11"/>
        <v>84.7</v>
      </c>
      <c r="DG6" s="21">
        <f t="shared" si="11"/>
        <v>84.67</v>
      </c>
      <c r="DH6" s="20" t="str">
        <f>IF(DH7="","",IF(DH7="-","【-】","【"&amp;SUBSTITUTE(TEXT(DH7,"#,##0.00"),"-","△")&amp;"】"))</f>
        <v>【86.91】</v>
      </c>
      <c r="DI6" s="21">
        <f>IF(DI7="",NA(),DI7)</f>
        <v>32.39</v>
      </c>
      <c r="DJ6" s="21">
        <f t="shared" ref="DJ6:DR6" si="12">IF(DJ7="",NA(),DJ7)</f>
        <v>33.020000000000003</v>
      </c>
      <c r="DK6" s="21">
        <f t="shared" si="12"/>
        <v>35.67</v>
      </c>
      <c r="DL6" s="21">
        <f t="shared" si="12"/>
        <v>37.94</v>
      </c>
      <c r="DM6" s="21">
        <f t="shared" si="12"/>
        <v>40.299999999999997</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272027</v>
      </c>
      <c r="D7" s="23">
        <v>46</v>
      </c>
      <c r="E7" s="23">
        <v>17</v>
      </c>
      <c r="F7" s="23">
        <v>5</v>
      </c>
      <c r="G7" s="23">
        <v>0</v>
      </c>
      <c r="H7" s="23" t="s">
        <v>96</v>
      </c>
      <c r="I7" s="23" t="s">
        <v>97</v>
      </c>
      <c r="J7" s="23" t="s">
        <v>98</v>
      </c>
      <c r="K7" s="23" t="s">
        <v>99</v>
      </c>
      <c r="L7" s="23" t="s">
        <v>100</v>
      </c>
      <c r="M7" s="23" t="s">
        <v>101</v>
      </c>
      <c r="N7" s="24" t="s">
        <v>102</v>
      </c>
      <c r="O7" s="24">
        <v>67.59</v>
      </c>
      <c r="P7" s="24">
        <v>0.31</v>
      </c>
      <c r="Q7" s="24">
        <v>88.51</v>
      </c>
      <c r="R7" s="24">
        <v>2871</v>
      </c>
      <c r="S7" s="24">
        <v>190853</v>
      </c>
      <c r="T7" s="24">
        <v>72.72</v>
      </c>
      <c r="U7" s="24">
        <v>2624.49</v>
      </c>
      <c r="V7" s="24">
        <v>592</v>
      </c>
      <c r="W7" s="24">
        <v>0.17</v>
      </c>
      <c r="X7" s="24">
        <v>3482.35</v>
      </c>
      <c r="Y7" s="24">
        <v>102.95</v>
      </c>
      <c r="Z7" s="24">
        <v>136.41</v>
      </c>
      <c r="AA7" s="24">
        <v>83.39</v>
      </c>
      <c r="AB7" s="24">
        <v>100</v>
      </c>
      <c r="AC7" s="24">
        <v>100</v>
      </c>
      <c r="AD7" s="24">
        <v>100.95</v>
      </c>
      <c r="AE7" s="24">
        <v>101.77</v>
      </c>
      <c r="AF7" s="24">
        <v>103.6</v>
      </c>
      <c r="AG7" s="24">
        <v>106.37</v>
      </c>
      <c r="AH7" s="24">
        <v>106.07</v>
      </c>
      <c r="AI7" s="24">
        <v>104.16</v>
      </c>
      <c r="AJ7" s="24">
        <v>1293.42</v>
      </c>
      <c r="AK7" s="24">
        <v>1472.92</v>
      </c>
      <c r="AL7" s="24">
        <v>665.7</v>
      </c>
      <c r="AM7" s="24">
        <v>663.45</v>
      </c>
      <c r="AN7" s="24">
        <v>682.78</v>
      </c>
      <c r="AO7" s="24">
        <v>224.04</v>
      </c>
      <c r="AP7" s="24">
        <v>227.4</v>
      </c>
      <c r="AQ7" s="24">
        <v>193.99</v>
      </c>
      <c r="AR7" s="24">
        <v>139.02000000000001</v>
      </c>
      <c r="AS7" s="24">
        <v>132.04</v>
      </c>
      <c r="AT7" s="24">
        <v>128.22999999999999</v>
      </c>
      <c r="AU7" s="24">
        <v>37.840000000000003</v>
      </c>
      <c r="AV7" s="24">
        <v>14.47</v>
      </c>
      <c r="AW7" s="24">
        <v>57.41</v>
      </c>
      <c r="AX7" s="24">
        <v>42.17</v>
      </c>
      <c r="AY7" s="24">
        <v>18.12</v>
      </c>
      <c r="AZ7" s="24">
        <v>29.91</v>
      </c>
      <c r="BA7" s="24">
        <v>29.54</v>
      </c>
      <c r="BB7" s="24">
        <v>26.99</v>
      </c>
      <c r="BC7" s="24">
        <v>29.13</v>
      </c>
      <c r="BD7" s="24">
        <v>35.69</v>
      </c>
      <c r="BE7" s="24">
        <v>34.770000000000003</v>
      </c>
      <c r="BF7" s="24">
        <v>5169.03</v>
      </c>
      <c r="BG7" s="24">
        <v>5167.24</v>
      </c>
      <c r="BH7" s="24">
        <v>4891.37</v>
      </c>
      <c r="BI7" s="24">
        <v>4843.93</v>
      </c>
      <c r="BJ7" s="24">
        <v>4617.16</v>
      </c>
      <c r="BK7" s="24">
        <v>855.8</v>
      </c>
      <c r="BL7" s="24">
        <v>789.46</v>
      </c>
      <c r="BM7" s="24">
        <v>826.83</v>
      </c>
      <c r="BN7" s="24">
        <v>867.83</v>
      </c>
      <c r="BO7" s="24">
        <v>791.76</v>
      </c>
      <c r="BP7" s="24">
        <v>786.37</v>
      </c>
      <c r="BQ7" s="24">
        <v>32.28</v>
      </c>
      <c r="BR7" s="24">
        <v>47.35</v>
      </c>
      <c r="BS7" s="24">
        <v>34.67</v>
      </c>
      <c r="BT7" s="24">
        <v>45.53</v>
      </c>
      <c r="BU7" s="24">
        <v>45.28</v>
      </c>
      <c r="BV7" s="24">
        <v>59.8</v>
      </c>
      <c r="BW7" s="24">
        <v>57.77</v>
      </c>
      <c r="BX7" s="24">
        <v>57.31</v>
      </c>
      <c r="BY7" s="24">
        <v>57.08</v>
      </c>
      <c r="BZ7" s="24">
        <v>56.26</v>
      </c>
      <c r="CA7" s="24">
        <v>60.65</v>
      </c>
      <c r="CB7" s="24">
        <v>483.07</v>
      </c>
      <c r="CC7" s="24">
        <v>325.89</v>
      </c>
      <c r="CD7" s="24">
        <v>445.08</v>
      </c>
      <c r="CE7" s="24">
        <v>340.08</v>
      </c>
      <c r="CF7" s="24">
        <v>339.64</v>
      </c>
      <c r="CG7" s="24">
        <v>263.76</v>
      </c>
      <c r="CH7" s="24">
        <v>274.35000000000002</v>
      </c>
      <c r="CI7" s="24">
        <v>273.52</v>
      </c>
      <c r="CJ7" s="24">
        <v>274.99</v>
      </c>
      <c r="CK7" s="24">
        <v>282.08999999999997</v>
      </c>
      <c r="CL7" s="24">
        <v>256.97000000000003</v>
      </c>
      <c r="CM7" s="24">
        <v>39.47</v>
      </c>
      <c r="CN7" s="24">
        <v>40.36</v>
      </c>
      <c r="CO7" s="24">
        <v>40.36</v>
      </c>
      <c r="CP7" s="24">
        <v>39.47</v>
      </c>
      <c r="CQ7" s="24">
        <v>39.47</v>
      </c>
      <c r="CR7" s="24">
        <v>51.75</v>
      </c>
      <c r="CS7" s="24">
        <v>50.68</v>
      </c>
      <c r="CT7" s="24">
        <v>50.14</v>
      </c>
      <c r="CU7" s="24">
        <v>54.83</v>
      </c>
      <c r="CV7" s="24">
        <v>66.53</v>
      </c>
      <c r="CW7" s="24">
        <v>61.14</v>
      </c>
      <c r="CX7" s="24">
        <v>66.27</v>
      </c>
      <c r="CY7" s="24">
        <v>67.19</v>
      </c>
      <c r="CZ7" s="24">
        <v>67.78</v>
      </c>
      <c r="DA7" s="24">
        <v>68.569999999999993</v>
      </c>
      <c r="DB7" s="24">
        <v>69.59</v>
      </c>
      <c r="DC7" s="24">
        <v>84.84</v>
      </c>
      <c r="DD7" s="24">
        <v>84.86</v>
      </c>
      <c r="DE7" s="24">
        <v>84.98</v>
      </c>
      <c r="DF7" s="24">
        <v>84.7</v>
      </c>
      <c r="DG7" s="24">
        <v>84.67</v>
      </c>
      <c r="DH7" s="24">
        <v>86.91</v>
      </c>
      <c r="DI7" s="24">
        <v>32.39</v>
      </c>
      <c r="DJ7" s="24">
        <v>33.020000000000003</v>
      </c>
      <c r="DK7" s="24">
        <v>35.67</v>
      </c>
      <c r="DL7" s="24">
        <v>37.94</v>
      </c>
      <c r="DM7" s="24">
        <v>40.299999999999997</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2023-02-28T00:10:53Z</dcterms:modified>
</cp:coreProperties>
</file>