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7ih67EOED9nGZmGKNhhV/pZKyNAkljjDQJ6UNWJDQwaNyMgWjMWBqHnlKGEf0RzP9gVIEBOqBUZbtkHqoLSZwA==" workbookSaltValue="S5sdu9PlpG2xPH1TExRWP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<sst xmlns="http://schemas.openxmlformats.org/spreadsheetml/2006/main" count="228" uniqueCount="113">
  <si>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</si>
  <si>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</si>
  <si>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</si>
  <si>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</si>
  <si>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</si>
  <si>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</si>
  <si>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</si>
  <si>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</si>
  <si>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</si>
  <si>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</si>
  <si>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</si>
  <si>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</si>
  <si>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</si>
  <si>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</si>
  <si>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</si>
  <si>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</si>
  <si>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</si>
  <si>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</si>
  <si>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</si>
  <si>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</si>
  <si>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</si>
  <si>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</si>
  <si>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</si>
  <si>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</si>
  <si>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</si>
  <si>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</si>
  <si>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</si>
  <si>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</si>
  <si>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</si>
  <si>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</si>
  <si>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</si>
  <si>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</si>
  <si>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</si>
  <si>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</si>
  <si>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</si>
  <si>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</si>
  <si>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</si>
  <si>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</si>
  <si>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</si>
  <si>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</si>
  <si>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</si>
  <si>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</si>
  <si>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</si>
  <si>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</si>
  <si>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</si>
  <si>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</si>
  <si>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</si>
  <si>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</si>
  <si>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</si>
  <si>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</si>
  <si>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</si>
  <si>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</si>
  <si>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</si>
  <si>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</si>
  <si>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</si>
  <si>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</si>
  <si>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</si>
  <si>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</si>
  <si>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</si>
  <si>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</si>
  <si>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</si>
  <si>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</si>
  <si>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</si>
  <si>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</si>
  <si>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</si>
  <si>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</si>
  <si>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</si>
  <si>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</si>
  <si>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</si>
  <si>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</si>
  <si>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</si>
  <si>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</si>
  <si>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</si>
  <si>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</si>
  <si>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</si>
  <si>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</si>
  <si>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</si>
  <si>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</si>
  <si>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</si>
  <si>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</si>
  <si>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</si>
  <si>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</si>
  <si>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</si>
  <si>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</si>
  <si>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</si>
  <si>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</si>
  <si>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</si>
  <si>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</si>
  <si>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</si>
  <si>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</si>
  <si>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</si>
  <si>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</si>
  <si>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</si>
  <si>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</si>
  <si>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</si>
  <si>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</si>
  <si>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</si>
  <si>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</si>
  <si>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</si>
  <si>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</si>
  <si>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</si>
  <si>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</si>
  <si>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</si>
  <si>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</si>
  <si>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</si>
  <si>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</si>
  <si>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</si>
  <si>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</si>
  <si>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</si>
  <si>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</si>
  <si>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有形固定資産減価償却率は、水道施設の老朽度合いを示す指標である。類似団体平均値と比べ高い水準にあり、老朽施設の更新を進める必要がある。
　管路経年化率は、法定耐用年数の40年を経過した管路の割合を示す指標である。令和3年度末時点で、約3分の1以上の管路が法定耐用年数を超過しており、類似団体平均値と比べ老朽化が進んでいる状況である。
　管路更新率は、管路全体のうち当該年度に更新を行った割合を示す指標である。概ね類似団体平均値よりも低い水準である。
　本市では高度成長期に集中的に整備した管路の更新時期が順次到来しているが、全てを更新するためには膨大な財源が必要となる。このため、口径の大きい重要管路から優先的に更新を行っているが、更新事業の予算に対して更新できる管路延長が短くなり、更新があまり進まない要因となっている。</t>
    <rPh sb="122" eb="124">
      <t>イジョウ</t>
    </rPh>
    <phoneticPr fontId="4"/>
  </si>
  <si>
    <t>　人口減少等に伴い料金収入の減少が続いているが、施設の老朽化が進んでいるとともに、災害への備えも求められており、近年施設の更新・耐震化に積極的に取り組んでいる。しかし、市内全域に膨大な水道施設があるため、その更新は進捗率はあまり進んでいない。また、更新費用の財源は、企業債に頼っているため、将来的に経営の負担となってくることが予想される。
　令和元年度に策定した本市水道事業ビジョン及び経営戦略の計画に沿って、アセットマネジメント手法に基づく施設の統廃合、ダウンサイジングを行い更新費用の削減を図っていくとともに、その財源の確保について、適正な料金水準の検討を行い、企業債と料金収入のバランスを考慮していくこととしている。これにより、経営基盤の強化を図り、老朽施設・管路の更新及び耐震化を着実に実施していくものである</t>
    <rPh sb="107" eb="110">
      <t>シンチョクリツ</t>
    </rPh>
    <rPh sb="147" eb="148">
      <t>テキ</t>
    </rPh>
    <phoneticPr fontId="4"/>
  </si>
  <si>
    <t>　令和3年度の経常収支比率は、100％を確保しており経常的な費用を収入で賄えている。また、短期的な支払い能力を示す流動比率も100％を超えており、安定した経営を行うことができているが、両指標とも類似団体平均値と比べ低い水準にあり、十分とは言えない状況である。
　企業債残高対給水収益比率は、1年間の料金収入に対してどれくらい企業債（借金）の残高があるかを示す指標である。近年、老朽施設の更新・耐震化を積極的に進めており、その財源の大部分を企業債に頼っているため、類似団体平均値を上回り年々悪化の傾向が続いている。これは、将来に先送りしている負担が徐々に増加している状況を示している。
　給水原価は、水1㎥を供給するのにかかる費用である。令和3年度は、前年度にあった新型コロナの影響で行った料金減免に対する一般会計繰入がないため、上がっているが、類似団体平均値を下回り、安価に水を供給できている。また、料金回収率は100％を上回り、水の供給に必要な費用を料金収入で賄えているものの、類似団体平均値と比べ低い水準にあるのは、料金水準が類似団体と比べ低いためと考えられる。
　施設利用率は、施設の配水能力のうち利用している割合を示す指標で、減少傾向が続いている。これは、水道施設の多くが高度成長期に整備後、人口の減少等により使用水量の減少が続いており、それに対し施設規模の適正化が進んでいないためである。
　有収率は、100％に近いほど水道施設から供給した水が収益につながることを示す。漏水調査や管路の修繕等の取り組みにより、類似団体平均値と比べて高い水準を保てている。</t>
    <rPh sb="247" eb="249">
      <t>ケイコウ</t>
    </rPh>
    <rPh sb="285" eb="286">
      <t>シメ</t>
    </rPh>
    <rPh sb="325" eb="328">
      <t>ゼンネンド</t>
    </rPh>
    <rPh sb="332" eb="334">
      <t>シンガタ</t>
    </rPh>
    <rPh sb="338" eb="340">
      <t>エイキョウ</t>
    </rPh>
    <rPh sb="341" eb="342">
      <t>オコナ</t>
    </rPh>
    <rPh sb="344" eb="348">
      <t>リョウキンゲンメン</t>
    </rPh>
    <rPh sb="349" eb="350">
      <t>タイ</t>
    </rPh>
    <rPh sb="352" eb="356">
      <t>イッパンカイケイ</t>
    </rPh>
    <rPh sb="356" eb="358">
      <t>クリイレ</t>
    </rPh>
    <rPh sb="364" eb="365">
      <t>ア</t>
    </rPh>
    <rPh sb="384" eb="386">
      <t>アンカ</t>
    </rPh>
    <rPh sb="389" eb="391">
      <t>キョウキュウ</t>
    </rPh>
    <rPh sb="411" eb="413">
      <t>ウワマワ</t>
    </rPh>
    <rPh sb="637" eb="638">
      <t>シメ</t>
    </rPh>
    <rPh sb="676" eb="677">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</si>
</sst>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0.76</c:v>
                </c:pt>
                <c:pt idx="2">
                  <c:v>0.53</c:v>
                </c:pt>
                <c:pt idx="3">
                  <c:v>0.54</c:v>
                </c:pt>
                <c:pt idx="4">
                  <c:v>0.28999999999999998</c:v>
                </c:pt>
              </c:numCache>
            </c:numRef>
          </c:val>
          <c:extLst>
            <c:ext xmlns:c16="http://schemas.microsoft.com/office/drawing/2014/chart" uri="{C3380CC4-5D6E-409C-BE32-E72D297353CC}">
              <c16:uniqueId val="{00000000-9602-4470-A2A4-85DCE6554B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602-4470-A2A4-85DCE6554B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59.72</c:v>
                </c:pt>
                <c:pt idx="1">
                  <c:v>59.25</c:v>
                </c:pt>
                <c:pt idx="2">
                  <c:v>58.4</c:v>
                </c:pt>
                <c:pt idx="3">
                  <c:v>58.34</c:v>
                </c:pt>
                <c:pt idx="4">
                  <c:v>57.36</c:v>
                </c:pt>
              </c:numCache>
            </c:numRef>
          </c:val>
          <c:extLst>
            <c:ext xmlns:c16="http://schemas.microsoft.com/office/drawing/2014/chart" uri="{C3380CC4-5D6E-409C-BE32-E72D297353CC}">
              <c16:uniqueId val="{00000000-90F3-4B8A-AB99-9E4267E921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90F3-4B8A-AB99-9E4267E921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94.69</c:v>
                </c:pt>
                <c:pt idx="1">
                  <c:v>94.64</c:v>
                </c:pt>
                <c:pt idx="2">
                  <c:v>94.36</c:v>
                </c:pt>
                <c:pt idx="3">
                  <c:v>94.79</c:v>
                </c:pt>
                <c:pt idx="4">
                  <c:v>95.25</c:v>
                </c:pt>
              </c:numCache>
            </c:numRef>
          </c:val>
          <c:extLst>
            <c:ext xmlns:c16="http://schemas.microsoft.com/office/drawing/2014/chart" uri="{C3380CC4-5D6E-409C-BE32-E72D297353CC}">
              <c16:uniqueId val="{00000000-1C57-4041-A2CC-3C7C959CC0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1C57-4041-A2CC-3C7C959CC0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101.34</c:v>
                </c:pt>
                <c:pt idx="1">
                  <c:v>103.2</c:v>
                </c:pt>
                <c:pt idx="2">
                  <c:v>105.18</c:v>
                </c:pt>
                <c:pt idx="3">
                  <c:v>104.39</c:v>
                </c:pt>
                <c:pt idx="4">
                  <c:v>106.73</c:v>
                </c:pt>
              </c:numCache>
            </c:numRef>
          </c:val>
          <c:extLst>
            <c:ext xmlns:c16="http://schemas.microsoft.com/office/drawing/2014/chart" uri="{C3380CC4-5D6E-409C-BE32-E72D297353CC}">
              <c16:uniqueId val="{00000000-8C11-45DD-AE0D-2C7A4C9E30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8C11-45DD-AE0D-2C7A4C9E30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52.23</c:v>
                </c:pt>
                <c:pt idx="1">
                  <c:v>52.69</c:v>
                </c:pt>
                <c:pt idx="2">
                  <c:v>50.98</c:v>
                </c:pt>
                <c:pt idx="3">
                  <c:v>51.78</c:v>
                </c:pt>
                <c:pt idx="4">
                  <c:v>52.94</c:v>
                </c:pt>
              </c:numCache>
            </c:numRef>
          </c:val>
          <c:extLst>
            <c:ext xmlns:c16="http://schemas.microsoft.com/office/drawing/2014/chart" uri="{C3380CC4-5D6E-409C-BE32-E72D297353CC}">
              <c16:uniqueId val="{00000000-34D7-4020-B040-307962B551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34D7-4020-B040-307962B551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30.84</c:v>
                </c:pt>
                <c:pt idx="1">
                  <c:v>31.94</c:v>
                </c:pt>
                <c:pt idx="2">
                  <c:v>32.26</c:v>
                </c:pt>
                <c:pt idx="3">
                  <c:v>33.57</c:v>
                </c:pt>
                <c:pt idx="4">
                  <c:v>34.71</c:v>
                </c:pt>
              </c:numCache>
            </c:numRef>
          </c:val>
          <c:extLst>
            <c:ext xmlns:c16="http://schemas.microsoft.com/office/drawing/2014/chart" uri="{C3380CC4-5D6E-409C-BE32-E72D297353CC}">
              <c16:uniqueId val="{00000000-1161-47CB-A0DF-64747778B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1161-47CB-A0DF-64747778B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4-4D9A-9A3C-D26A6625C0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F34-4D9A-9A3C-D26A6625C0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218.83</c:v>
                </c:pt>
                <c:pt idx="1">
                  <c:v>242.65</c:v>
                </c:pt>
                <c:pt idx="2">
                  <c:v>110.4</c:v>
                </c:pt>
                <c:pt idx="3">
                  <c:v>126.31</c:v>
                </c:pt>
                <c:pt idx="4">
                  <c:v>151.32</c:v>
                </c:pt>
              </c:numCache>
            </c:numRef>
          </c:val>
          <c:extLst>
            <c:ext xmlns:c16="http://schemas.microsoft.com/office/drawing/2014/chart" uri="{C3380CC4-5D6E-409C-BE32-E72D297353CC}">
              <c16:uniqueId val="{00000000-5218-4728-AAB2-02F669889C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5218-4728-AAB2-02F669889C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359.64</c:v>
                </c:pt>
                <c:pt idx="1">
                  <c:v>375.72</c:v>
                </c:pt>
                <c:pt idx="2">
                  <c:v>408.94</c:v>
                </c:pt>
                <c:pt idx="3">
                  <c:v>445.71</c:v>
                </c:pt>
                <c:pt idx="4">
                  <c:v>428.11</c:v>
                </c:pt>
              </c:numCache>
            </c:numRef>
          </c:val>
          <c:extLst>
            <c:ext xmlns:c16="http://schemas.microsoft.com/office/drawing/2014/chart" uri="{C3380CC4-5D6E-409C-BE32-E72D297353CC}">
              <c16:uniqueId val="{00000000-1065-4BA9-9B8B-76A82D5D2C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1065-4BA9-9B8B-76A82D5D2C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c:v>
                </c:pt>
                <c:pt idx="1">
                  <c:v>100.06</c:v>
                </c:pt>
                <c:pt idx="2">
                  <c:v>101.32</c:v>
                </c:pt>
                <c:pt idx="3">
                  <c:v>100.04</c:v>
                </c:pt>
                <c:pt idx="4">
                  <c:v>101.84</c:v>
                </c:pt>
              </c:numCache>
            </c:numRef>
          </c:val>
          <c:extLst>
            <c:ext xmlns:c16="http://schemas.microsoft.com/office/drawing/2014/chart" uri="{C3380CC4-5D6E-409C-BE32-E72D297353CC}">
              <c16:uniqueId val="{00000000-B556-4794-9E0D-B6C6A0DB65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B556-4794-9E0D-B6C6A0DB65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158.85</c:v>
                </c:pt>
                <c:pt idx="1">
                  <c:v>154.6</c:v>
                </c:pt>
                <c:pt idx="2">
                  <c:v>151.59</c:v>
                </c:pt>
                <c:pt idx="3">
                  <c:v>142.43</c:v>
                </c:pt>
                <c:pt idx="4">
                  <c:v>149.66</c:v>
                </c:pt>
              </c:numCache>
            </c:numRef>
          </c:val>
          <c:extLst>
            <c:ext xmlns:c16="http://schemas.microsoft.com/office/drawing/2014/chart" uri="{C3380CC4-5D6E-409C-BE32-E72D297353CC}">
              <c16:uniqueId val="{00000000-237C-4B3F-88D1-70204C0CBC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237C-4B3F-88D1-70204C0CBC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岸和田市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190853</v>
      </c>
      <c r="AM8" s="69"/>
      <c r="AN8" s="69"/>
      <c r="AO8" s="69"/>
      <c r="AP8" s="69"/>
      <c r="AQ8" s="69"/>
      <c r="AR8" s="69"/>
      <c r="AS8" s="69"/>
      <c r="AT8" s="37">
        <f>データ!$S$6</f>
        <v>72.72</v>
      </c>
      <c r="AU8" s="38"/>
      <c r="AV8" s="38"/>
      <c r="AW8" s="38"/>
      <c r="AX8" s="38"/>
      <c r="AY8" s="38"/>
      <c r="AZ8" s="38"/>
      <c r="BA8" s="38"/>
      <c r="BB8" s="58">
        <f>データ!$T$6</f>
        <v>2624.49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42.26</v>
      </c>
      <c r="J10" s="38"/>
      <c r="K10" s="38"/>
      <c r="L10" s="38"/>
      <c r="M10" s="38"/>
      <c r="N10" s="38"/>
      <c r="O10" s="68"/>
      <c r="P10" s="58">
        <f>データ!$P$6</f>
        <v>100</v>
      </c>
      <c r="Q10" s="58"/>
      <c r="R10" s="58"/>
      <c r="S10" s="58"/>
      <c r="T10" s="58"/>
      <c r="U10" s="58"/>
      <c r="V10" s="58"/>
      <c r="W10" s="69">
        <f>データ!$Q$6</f>
        <v>2673</v>
      </c>
      <c r="X10" s="69"/>
      <c r="Y10" s="69"/>
      <c r="Z10" s="69"/>
      <c r="AA10" s="69"/>
      <c r="AB10" s="69"/>
      <c r="AC10" s="69"/>
      <c r="AD10" s="2"/>
      <c r="AE10" s="2"/>
      <c r="AF10" s="2"/>
      <c r="AG10" s="2"/>
      <c r="AH10" s="2"/>
      <c r="AI10" s="2"/>
      <c r="AJ10" s="2"/>
      <c r="AK10" s="2"/>
      <c r="AL10" s="69">
        <f>データ!$U$6</f>
        <v>190239</v>
      </c>
      <c r="AM10" s="69"/>
      <c r="AN10" s="69"/>
      <c r="AO10" s="69"/>
      <c r="AP10" s="69"/>
      <c r="AQ10" s="69"/>
      <c r="AR10" s="69"/>
      <c r="AS10" s="69"/>
      <c r="AT10" s="37">
        <f>データ!$V$6</f>
        <v>44.95</v>
      </c>
      <c r="AU10" s="38"/>
      <c r="AV10" s="38"/>
      <c r="AW10" s="38"/>
      <c r="AX10" s="38"/>
      <c r="AY10" s="38"/>
      <c r="AZ10" s="38"/>
      <c r="BA10" s="38"/>
      <c r="BB10" s="58">
        <f>データ!$W$6</f>
        <v>4232.24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eW5GQZ6w5lUKaft1t8N1lHBPUqQoKb2mC2LgGz/kkUqAgGpoi3Yhe2us5I6ChYE1UOODYIOpWQKmpVfk1bXRg==" saltValue="W6TbA+WA/2JqvfvioZUB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272027</v>
      </c>
      <c r="D6" s="20">
        <f t="shared" si="3"/>
        <v>46</v>
      </c>
      <c r="E6" s="20">
        <f t="shared" si="3"/>
        <v>1</v>
      </c>
      <c r="F6" s="20">
        <f t="shared" si="3"/>
        <v>0</v>
      </c>
      <c r="G6" s="20">
        <f t="shared" si="3"/>
        <v>1</v>
      </c>
      <c r="H6" s="20" t="str">
        <f t="shared" si="3"/>
        <v>大阪府　岸和田市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42.26</v>
      </c>
      <c r="P6" s="21">
        <f t="shared" si="3"/>
        <v>100</v>
      </c>
      <c r="Q6" s="21">
        <f t="shared" si="3"/>
        <v>2673</v>
      </c>
      <c r="R6" s="21">
        <f t="shared" si="3"/>
        <v>190853</v>
      </c>
      <c r="S6" s="21">
        <f t="shared" si="3"/>
        <v>72.72</v>
      </c>
      <c r="T6" s="21">
        <f t="shared" si="3"/>
        <v>2624.49</v>
      </c>
      <c r="U6" s="21">
        <f t="shared" si="3"/>
        <v>190239</v>
      </c>
      <c r="V6" s="21">
        <f t="shared" si="3"/>
        <v>44.95</v>
      </c>
      <c r="W6" s="21">
        <f t="shared" si="3"/>
        <v>4232.24</v>
      </c>
      <c r="X6" s="22">
        <f>IF(X7="",NA(),X7)</f>
        <v>101.34</v>
      </c>
      <c r="Y6" s="22">
        <f t="shared" ref="Y6:AG6" si="4">IF(Y7="",NA(),Y7)</f>
        <v>103.2</v>
      </c>
      <c r="Z6" s="22">
        <f t="shared" si="4"/>
        <v>105.18</v>
      </c>
      <c r="AA6" s="22">
        <f t="shared" si="4"/>
        <v>104.39</v>
      </c>
      <c r="AB6" s="22">
        <f t="shared" si="4"/>
        <v>106.73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218.83</v>
      </c>
      <c r="AU6" s="22">
        <f t="shared" ref="AU6:BC6" si="6">IF(AU7="",NA(),AU7)</f>
        <v>242.65</v>
      </c>
      <c r="AV6" s="22">
        <f t="shared" si="6"/>
        <v>110.4</v>
      </c>
      <c r="AW6" s="22">
        <f t="shared" si="6"/>
        <v>126.31</v>
      </c>
      <c r="AX6" s="22">
        <f t="shared" si="6"/>
        <v>151.32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359.64</v>
      </c>
      <c r="BF6" s="22">
        <f t="shared" ref="BF6:BN6" si="7">IF(BF7="",NA(),BF7)</f>
        <v>375.72</v>
      </c>
      <c r="BG6" s="22">
        <f t="shared" si="7"/>
        <v>408.94</v>
      </c>
      <c r="BH6" s="22">
        <f t="shared" si="7"/>
        <v>445.71</v>
      </c>
      <c r="BI6" s="22">
        <f t="shared" si="7"/>
        <v>428.11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97.5</v>
      </c>
      <c r="BQ6" s="22">
        <f t="shared" ref="BQ6:BY6" si="8">IF(BQ7="",NA(),BQ7)</f>
        <v>100.06</v>
      </c>
      <c r="BR6" s="22">
        <f t="shared" si="8"/>
        <v>101.32</v>
      </c>
      <c r="BS6" s="22">
        <f t="shared" si="8"/>
        <v>100.04</v>
      </c>
      <c r="BT6" s="22">
        <f t="shared" si="8"/>
        <v>101.84</v>
      </c>
      <c r="BU6" s="22">
        <f t="shared" si="8"/>
        <v>106.02</v>
      </c>
      <c r="BV6" s="22">
        <f t="shared" si="8"/>
        <v>104.84</v>
      </c>
      <c r="BW6" s="22">
        <f t="shared" si="8"/>
        <v>106.11</v>
      </c>
      <c r="BX6" s="22">
        <f t="shared" si="8"/>
        <v>103.75</v>
      </c>
      <c r="BY6" s="22">
        <f t="shared" si="8"/>
        <v>105.3</v>
      </c>
      <c r="BZ6" s="21" t="str">
        <f>IF(BZ7="","",IF(BZ7="-","【-】","【"&amp;SUBSTITUTE(TEXT(BZ7,"#,##0.00"),"-","△")&amp;"】"))</f>
        <v>【102.35】</v>
      </c>
      <c r="CA6" s="22">
        <f>IF(CA7="",NA(),CA7)</f>
        <v>158.85</v>
      </c>
      <c r="CB6" s="22">
        <f t="shared" ref="CB6:CJ6" si="9">IF(CB7="",NA(),CB7)</f>
        <v>154.6</v>
      </c>
      <c r="CC6" s="22">
        <f t="shared" si="9"/>
        <v>151.59</v>
      </c>
      <c r="CD6" s="22">
        <f t="shared" si="9"/>
        <v>142.43</v>
      </c>
      <c r="CE6" s="22">
        <f t="shared" si="9"/>
        <v>149.66</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59.72</v>
      </c>
      <c r="CM6" s="22">
        <f t="shared" ref="CM6:CU6" si="10">IF(CM7="",NA(),CM7)</f>
        <v>59.25</v>
      </c>
      <c r="CN6" s="22">
        <f t="shared" si="10"/>
        <v>58.4</v>
      </c>
      <c r="CO6" s="22">
        <f t="shared" si="10"/>
        <v>58.34</v>
      </c>
      <c r="CP6" s="22">
        <f t="shared" si="10"/>
        <v>57.36</v>
      </c>
      <c r="CQ6" s="22">
        <f t="shared" si="10"/>
        <v>62.88</v>
      </c>
      <c r="CR6" s="22">
        <f t="shared" si="10"/>
        <v>62.32</v>
      </c>
      <c r="CS6" s="22">
        <f t="shared" si="10"/>
        <v>61.71</v>
      </c>
      <c r="CT6" s="22">
        <f t="shared" si="10"/>
        <v>63.12</v>
      </c>
      <c r="CU6" s="22">
        <f t="shared" si="10"/>
        <v>62.57</v>
      </c>
      <c r="CV6" s="21" t="str">
        <f>IF(CV7="","",IF(CV7="-","【-】","【"&amp;SUBSTITUTE(TEXT(CV7,"#,##0.00"),"-","△")&amp;"】"))</f>
        <v>【60.29】</v>
      </c>
      <c r="CW6" s="22">
        <f>IF(CW7="",NA(),CW7)</f>
        <v>94.69</v>
      </c>
      <c r="CX6" s="22">
        <f t="shared" ref="CX6:DF6" si="11">IF(CX7="",NA(),CX7)</f>
        <v>94.64</v>
      </c>
      <c r="CY6" s="22">
        <f t="shared" si="11"/>
        <v>94.36</v>
      </c>
      <c r="CZ6" s="22">
        <f t="shared" si="11"/>
        <v>94.79</v>
      </c>
      <c r="DA6" s="22">
        <f t="shared" si="11"/>
        <v>95.25</v>
      </c>
      <c r="DB6" s="22">
        <f t="shared" si="11"/>
        <v>90.13</v>
      </c>
      <c r="DC6" s="22">
        <f t="shared" si="11"/>
        <v>90.19</v>
      </c>
      <c r="DD6" s="22">
        <f t="shared" si="11"/>
        <v>90.03</v>
      </c>
      <c r="DE6" s="22">
        <f t="shared" si="11"/>
        <v>90.09</v>
      </c>
      <c r="DF6" s="22">
        <f t="shared" si="11"/>
        <v>90.21</v>
      </c>
      <c r="DG6" s="21" t="str">
        <f>IF(DG7="","",IF(DG7="-","【-】","【"&amp;SUBSTITUTE(TEXT(DG7,"#,##0.00"),"-","△")&amp;"】"))</f>
        <v>【90.12】</v>
      </c>
      <c r="DH6" s="22">
        <f>IF(DH7="",NA(),DH7)</f>
        <v>52.23</v>
      </c>
      <c r="DI6" s="22">
        <f t="shared" ref="DI6:DQ6" si="12">IF(DI7="",NA(),DI7)</f>
        <v>52.69</v>
      </c>
      <c r="DJ6" s="22">
        <f t="shared" si="12"/>
        <v>50.98</v>
      </c>
      <c r="DK6" s="22">
        <f t="shared" si="12"/>
        <v>51.78</v>
      </c>
      <c r="DL6" s="22">
        <f t="shared" si="12"/>
        <v>52.94</v>
      </c>
      <c r="DM6" s="22">
        <f t="shared" si="12"/>
        <v>48.01</v>
      </c>
      <c r="DN6" s="22">
        <f t="shared" si="12"/>
        <v>48.86</v>
      </c>
      <c r="DO6" s="22">
        <f t="shared" si="12"/>
        <v>49.6</v>
      </c>
      <c r="DP6" s="22">
        <f t="shared" si="12"/>
        <v>50.31</v>
      </c>
      <c r="DQ6" s="22">
        <f t="shared" si="12"/>
        <v>50.74</v>
      </c>
      <c r="DR6" s="21" t="str">
        <f>IF(DR7="","",IF(DR7="-","【-】","【"&amp;SUBSTITUTE(TEXT(DR7,"#,##0.00"),"-","△")&amp;"】"))</f>
        <v>【50.88】</v>
      </c>
      <c r="DS6" s="22">
        <f>IF(DS7="",NA(),DS7)</f>
        <v>30.84</v>
      </c>
      <c r="DT6" s="22">
        <f t="shared" ref="DT6:EB6" si="13">IF(DT7="",NA(),DT7)</f>
        <v>31.94</v>
      </c>
      <c r="DU6" s="22">
        <f t="shared" si="13"/>
        <v>32.26</v>
      </c>
      <c r="DV6" s="22">
        <f t="shared" si="13"/>
        <v>33.57</v>
      </c>
      <c r="DW6" s="22">
        <f t="shared" si="13"/>
        <v>34.71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0.49</v>
      </c>
      <c r="EE6" s="22">
        <f t="shared" ref="EE6:EM6" si="14">IF(EE7="",NA(),EE7)</f>
        <v>0.76</v>
      </c>
      <c r="EF6" s="22">
        <f t="shared" si="14"/>
        <v>0.53</v>
      </c>
      <c r="EG6" s="22">
        <f t="shared" si="14"/>
        <v>0.54</v>
      </c>
      <c r="EH6" s="22">
        <f t="shared" si="14"/>
        <v>0.28999999999999998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272027</v>
      </c>
      <c r="D7" s="24">
        <v>46</v>
      </c>
      <c r="E7" s="24">
        <v>1</v>
      </c>
      <c r="F7" s="24">
        <v>0</v>
      </c>
      <c r="G7" s="24">
        <v>1</v>
      </c>
      <c r="H7" s="24" t="s">
        <v>93</v>
      </c>
      <c r="I7" s="24" t="s">
        <v>94</v>
      </c>
      <c r="J7" s="24" t="s">
        <v>95</v>
      </c>
      <c r="K7" s="24" t="s">
        <v>96</v>
      </c>
      <c r="L7" s="24" t="s">
        <v>97</v>
      </c>
      <c r="M7" s="24" t="s">
        <v>98</v>
      </c>
      <c r="N7" s="25" t="s">
        <v>99</v>
      </c>
      <c r="O7" s="25">
        <v>42.26</v>
      </c>
      <c r="P7" s="25">
        <v>100</v>
      </c>
      <c r="Q7" s="25">
        <v>2673</v>
      </c>
      <c r="R7" s="25">
        <v>190853</v>
      </c>
      <c r="S7" s="25">
        <v>72.72</v>
      </c>
      <c r="T7" s="25">
        <v>2624.49</v>
      </c>
      <c r="U7" s="25">
        <v>190239</v>
      </c>
      <c r="V7" s="25">
        <v>44.95</v>
      </c>
      <c r="W7" s="25">
        <v>4232.24</v>
      </c>
      <c r="X7" s="25">
        <v>101.34</v>
      </c>
      <c r="Y7" s="25">
        <v>103.2</v>
      </c>
      <c r="Z7" s="25">
        <v>105.18</v>
      </c>
      <c r="AA7" s="25">
        <v>104.39</v>
      </c>
      <c r="AB7" s="25">
        <v>106.73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218.83</v>
      </c>
      <c r="AU7" s="25">
        <v>242.65</v>
      </c>
      <c r="AV7" s="25">
        <v>110.4</v>
      </c>
      <c r="AW7" s="25">
        <v>126.31</v>
      </c>
      <c r="AX7" s="25">
        <v>151.32</v>
      </c>
      <c r="AY7" s="25">
        <v>307.83</v>
      </c>
      <c r="AZ7" s="25">
        <v>318.89</v>
      </c>
      <c r="BA7" s="25">
        <v>309.10000000000002</v>
      </c>
      <c r="BB7" s="25">
        <v>306.08</v>
      </c>
      <c r="BC7" s="25">
        <v>306.14999999999998</v>
      </c>
      <c r="BD7" s="25">
        <v>261.51</v>
      </c>
      <c r="BE7" s="25">
        <v>359.64</v>
      </c>
      <c r="BF7" s="25">
        <v>375.72</v>
      </c>
      <c r="BG7" s="25">
        <v>408.94</v>
      </c>
      <c r="BH7" s="25">
        <v>445.71</v>
      </c>
      <c r="BI7" s="25">
        <v>428.11</v>
      </c>
      <c r="BJ7" s="25">
        <v>295.44</v>
      </c>
      <c r="BK7" s="25">
        <v>290.07</v>
      </c>
      <c r="BL7" s="25">
        <v>290.42</v>
      </c>
      <c r="BM7" s="25">
        <v>294.66000000000003</v>
      </c>
      <c r="BN7" s="25">
        <v>285.27</v>
      </c>
      <c r="BO7" s="25">
        <v>265.16000000000003</v>
      </c>
      <c r="BP7" s="25">
        <v>97.5</v>
      </c>
      <c r="BQ7" s="25">
        <v>100.06</v>
      </c>
      <c r="BR7" s="25">
        <v>101.32</v>
      </c>
      <c r="BS7" s="25">
        <v>100.04</v>
      </c>
      <c r="BT7" s="25">
        <v>101.84</v>
      </c>
      <c r="BU7" s="25">
        <v>106.02</v>
      </c>
      <c r="BV7" s="25">
        <v>104.84</v>
      </c>
      <c r="BW7" s="25">
        <v>106.11</v>
      </c>
      <c r="BX7" s="25">
        <v>103.75</v>
      </c>
      <c r="BY7" s="25">
        <v>105.3</v>
      </c>
      <c r="BZ7" s="25">
        <v>102.35</v>
      </c>
      <c r="CA7" s="25">
        <v>158.85</v>
      </c>
      <c r="CB7" s="25">
        <v>154.6</v>
      </c>
      <c r="CC7" s="25">
        <v>151.59</v>
      </c>
      <c r="CD7" s="25">
        <v>142.43</v>
      </c>
      <c r="CE7" s="25">
        <v>149.66</v>
      </c>
      <c r="CF7" s="25">
        <v>158.6</v>
      </c>
      <c r="CG7" s="25">
        <v>161.82</v>
      </c>
      <c r="CH7" s="25">
        <v>161.03</v>
      </c>
      <c r="CI7" s="25">
        <v>159.93</v>
      </c>
      <c r="CJ7" s="25">
        <v>162.77000000000001</v>
      </c>
      <c r="CK7" s="25">
        <v>167.74</v>
      </c>
      <c r="CL7" s="25">
        <v>59.72</v>
      </c>
      <c r="CM7" s="25">
        <v>59.25</v>
      </c>
      <c r="CN7" s="25">
        <v>58.4</v>
      </c>
      <c r="CO7" s="25">
        <v>58.34</v>
      </c>
      <c r="CP7" s="25">
        <v>57.36</v>
      </c>
      <c r="CQ7" s="25">
        <v>62.88</v>
      </c>
      <c r="CR7" s="25">
        <v>62.32</v>
      </c>
      <c r="CS7" s="25">
        <v>61.71</v>
      </c>
      <c r="CT7" s="25">
        <v>63.12</v>
      </c>
      <c r="CU7" s="25">
        <v>62.57</v>
      </c>
      <c r="CV7" s="25">
        <v>60.29</v>
      </c>
      <c r="CW7" s="25">
        <v>94.69</v>
      </c>
      <c r="CX7" s="25">
        <v>94.64</v>
      </c>
      <c r="CY7" s="25">
        <v>94.36</v>
      </c>
      <c r="CZ7" s="25">
        <v>94.79</v>
      </c>
      <c r="DA7" s="25">
        <v>95.25</v>
      </c>
      <c r="DB7" s="25">
        <v>90.13</v>
      </c>
      <c r="DC7" s="25">
        <v>90.19</v>
      </c>
      <c r="DD7" s="25">
        <v>90.03</v>
      </c>
      <c r="DE7" s="25">
        <v>90.09</v>
      </c>
      <c r="DF7" s="25">
        <v>90.21</v>
      </c>
      <c r="DG7" s="25">
        <v>90.12</v>
      </c>
      <c r="DH7" s="25">
        <v>52.23</v>
      </c>
      <c r="DI7" s="25">
        <v>52.69</v>
      </c>
      <c r="DJ7" s="25">
        <v>50.98</v>
      </c>
      <c r="DK7" s="25">
        <v>51.78</v>
      </c>
      <c r="DL7" s="25">
        <v>52.94</v>
      </c>
      <c r="DM7" s="25">
        <v>48.01</v>
      </c>
      <c r="DN7" s="25">
        <v>48.86</v>
      </c>
      <c r="DO7" s="25">
        <v>49.6</v>
      </c>
      <c r="DP7" s="25">
        <v>50.31</v>
      </c>
      <c r="DQ7" s="25">
        <v>50.74</v>
      </c>
      <c r="DR7" s="25">
        <v>50.88</v>
      </c>
      <c r="DS7" s="25">
        <v>30.84</v>
      </c>
      <c r="DT7" s="25">
        <v>31.94</v>
      </c>
      <c r="DU7" s="25">
        <v>32.26</v>
      </c>
      <c r="DV7" s="25">
        <v>33.57</v>
      </c>
      <c r="DW7" s="25">
        <v>34.71</v>
      </c>
      <c r="DX7" s="25">
        <v>16.600000000000001</v>
      </c>
      <c r="DY7" s="25">
        <v>18.510000000000002</v>
      </c>
      <c r="DZ7" s="25">
        <v>20.49</v>
      </c>
      <c r="EA7" s="25">
        <v>21.34</v>
      </c>
      <c r="EB7" s="25">
        <v>23.27</v>
      </c>
      <c r="EC7" s="25">
        <v>22.3</v>
      </c>
      <c r="ED7" s="25">
        <v>0.49</v>
      </c>
      <c r="EE7" s="25">
        <v>0.76</v>
      </c>
      <c r="EF7" s="25">
        <v>0.53</v>
      </c>
      <c r="EG7" s="25">
        <v>0.54</v>
      </c>
      <c r="EH7" s="25">
        <v>0.28999999999999998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2023-02-28T00:10:47Z</dcterms:modified>
</cp:coreProperties>
</file>