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44 泉北水道企業団\"/>
    </mc:Choice>
  </mc:AlternateContent>
  <xr:revisionPtr revIDLastSave="0" documentId="13_ncr:1_{C976B67E-2DED-491E-81E1-82402BB0B548}" xr6:coauthVersionLast="45" xr6:coauthVersionMax="45" xr10:uidLastSave="{00000000-0000-0000-0000-000000000000}"/>
  <workbookProtection workbookAlgorithmName="SHA-512" workbookHashValue="W/cnWWlcRgqE0uB5lUWF8nkHPKmCsp8Ojc2yTpg3tehbFW4C3Z7DCLp3Ojmp9lgMB/unGGpd1kZHwsB7OHS/pw==" workbookSaltValue="/lVb10jP4zZ4VBOMDtMPcg==" workbookSpinCount="100000" lockStructure="1"/>
  <bookViews>
    <workbookView xWindow="900" yWindow="516" windowWidth="21600" windowHeight="112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<sst xmlns="http://schemas.openxmlformats.org/spreadsheetml/2006/main" count="231" uniqueCount="116">
  <si>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</si>
  <si>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</si>
  <si>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</si>
  <si>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</si>
  <si>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</si>
  <si>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</si>
  <si>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</si>
  <si>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</si>
  <si>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</si>
  <si>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</si>
  <si>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</si>
  <si>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</si>
  <si>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</si>
  <si>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</si>
  <si>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</si>
  <si>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</si>
  <si>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</si>
  <si>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</si>
  <si>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</si>
  <si>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</si>
  <si>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</si>
  <si>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</si>
  <si>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</si>
  <si>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</si>
  <si>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</si>
  <si>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</si>
  <si>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</si>
  <si>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</si>
  <si>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</si>
  <si>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</si>
  <si>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</si>
  <si>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</si>
  <si>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</si>
  <si>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</si>
  <si>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</si>
  <si>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</si>
  <si>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</si>
  <si>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</si>
  <si>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</si>
  <si>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</si>
  <si>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</si>
  <si>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</si>
  <si>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</si>
  <si>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</si>
  <si>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</si>
  <si>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</si>
  <si>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</si>
  <si>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</si>
  <si>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</si>
  <si>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</si>
  <si>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</si>
  <si>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</si>
  <si>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</si>
  <si>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</si>
  <si>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</si>
  <si>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</si>
  <si>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</si>
  <si>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</si>
  <si>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</si>
  <si>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</si>
  <si>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</si>
  <si>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</si>
  <si>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</si>
  <si>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</si>
  <si>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</si>
  <si>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</si>
  <si>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</si>
  <si>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</si>
  <si>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</si>
  <si>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</si>
  <si>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</si>
  <si>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</si>
  <si>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</si>
  <si>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</si>
  <si>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</si>
  <si>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</si>
  <si>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</si>
  <si>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</si>
  <si>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</si>
  <si>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</si>
  <si>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</si>
  <si>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</si>
  <si>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</si>
  <si>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</si>
  <si>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</si>
  <si>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</si>
  <si>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</si>
  <si>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</si>
  <si>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</si>
  <si>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</si>
  <si>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</si>
  <si>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</si>
  <si>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</si>
  <si>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泉北水道企業団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</si>
  <si>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</si>
  <si>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</si>
  <si>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</si>
  <si>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</si>
  <si>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</si>
  <si>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</si>
  <si>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</si>
  <si>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</si>
  <si>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</si>
  <si>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</si>
  <si>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</si>
  <si>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</si>
  <si>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</si>
  <si>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</si>
  <si>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</si>
  <si>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</si>
  <si>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</si>
  <si>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</si>
  <si>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</si>
  <si>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令和２年度において、経常収支比率、料金回収率、施設利用率ともに低下しているが、これは、原水での水質が悪化したために送水量が減少したことや、年度末の企業団解散に合わせて水量を調整したことにより減収となったためである。なお、累積欠損金はなく、流動比率についても引き続き高い水準となっており、短期的な支払い能力が安定していることを示している。有収率については、類似団体平均値と比較して低い数値となっているが、100％に近い数値を保っており、施設の稼働状況が収益に反映されていると言える。</t>
    <rPh sb="2" eb="4">
      <t>レイワ</t>
    </rPh>
    <rPh sb="5" eb="7">
      <t>ネンド</t>
    </rPh>
    <rPh sb="12" eb="14">
      <t>ケイジョウ</t>
    </rPh>
    <rPh sb="14" eb="16">
      <t>シュウシ</t>
    </rPh>
    <rPh sb="16" eb="18">
      <t>ヒリツ</t>
    </rPh>
    <rPh sb="19" eb="24">
      <t>リョウキンカイシュウリツ</t>
    </rPh>
    <rPh sb="25" eb="27">
      <t>シセツ</t>
    </rPh>
    <rPh sb="27" eb="30">
      <t>リヨウリツ</t>
    </rPh>
    <rPh sb="33" eb="35">
      <t>テイカ</t>
    </rPh>
    <rPh sb="45" eb="47">
      <t>ゲンスイ</t>
    </rPh>
    <rPh sb="49" eb="51">
      <t>スイシツ</t>
    </rPh>
    <rPh sb="52" eb="54">
      <t>アッカ</t>
    </rPh>
    <rPh sb="59" eb="62">
      <t>ソウスイリョウ</t>
    </rPh>
    <rPh sb="63" eb="65">
      <t>ゲンショウ</t>
    </rPh>
    <rPh sb="71" eb="74">
      <t>ネンドマツ</t>
    </rPh>
    <rPh sb="75" eb="78">
      <t>キギョウダン</t>
    </rPh>
    <rPh sb="78" eb="80">
      <t>カイサン</t>
    </rPh>
    <rPh sb="81" eb="82">
      <t>ア</t>
    </rPh>
    <rPh sb="85" eb="87">
      <t>スイリョウ</t>
    </rPh>
    <rPh sb="88" eb="90">
      <t>チョウセイ</t>
    </rPh>
    <rPh sb="97" eb="99">
      <t>ゲンシュウ</t>
    </rPh>
    <rPh sb="112" eb="117">
      <t>ルイセキケッソンキン</t>
    </rPh>
    <rPh sb="121" eb="125">
      <t>リュウドウヒリツ</t>
    </rPh>
    <rPh sb="130" eb="131">
      <t>ヒ</t>
    </rPh>
    <rPh sb="132" eb="133">
      <t>ツヅ</t>
    </rPh>
    <rPh sb="134" eb="135">
      <t>タカ</t>
    </rPh>
    <rPh sb="136" eb="138">
      <t>スイジュン</t>
    </rPh>
    <rPh sb="145" eb="148">
      <t>タンキテキ</t>
    </rPh>
    <rPh sb="149" eb="151">
      <t>シハラ</t>
    </rPh>
    <rPh sb="152" eb="154">
      <t>ノウリョク</t>
    </rPh>
    <rPh sb="155" eb="157">
      <t>アンテイ</t>
    </rPh>
    <rPh sb="164" eb="165">
      <t>シメ</t>
    </rPh>
    <rPh sb="170" eb="173">
      <t>ユウシュウリツ</t>
    </rPh>
    <rPh sb="179" eb="183">
      <t>ルイジダンタイ</t>
    </rPh>
    <rPh sb="183" eb="186">
      <t>ヘイキンチ</t>
    </rPh>
    <rPh sb="187" eb="189">
      <t>ヒカク</t>
    </rPh>
    <rPh sb="191" eb="192">
      <t>ヒク</t>
    </rPh>
    <rPh sb="193" eb="195">
      <t>スウチ</t>
    </rPh>
    <rPh sb="208" eb="209">
      <t>チカ</t>
    </rPh>
    <rPh sb="210" eb="212">
      <t>スウチ</t>
    </rPh>
    <rPh sb="213" eb="214">
      <t>タモ</t>
    </rPh>
    <rPh sb="219" eb="221">
      <t>シセツ</t>
    </rPh>
    <rPh sb="222" eb="226">
      <t>カドウジョウキョウ</t>
    </rPh>
    <rPh sb="227" eb="229">
      <t>シュウエキ</t>
    </rPh>
    <rPh sb="230" eb="232">
      <t>ハンエイ</t>
    </rPh>
    <rPh sb="238" eb="239">
      <t>イ</t>
    </rPh>
    <phoneticPr fontId="4"/>
  </si>
  <si>
    <t xml:space="preserve">  有形固定資産減価償却率、管路経年比率ともに類似団体平均値と比較して高い状況となっており、管路を含む償却資産の老朽化がかなり進んでいる状況である。特に管路経年比率は100％を超えているが、用水供給事業は更新期間中に断水することができず、管路更新をするのが困難な状況である。</t>
    <rPh sb="2" eb="4">
      <t>ユウケイ</t>
    </rPh>
    <rPh sb="4" eb="6">
      <t>コテイ</t>
    </rPh>
    <rPh sb="6" eb="8">
      <t>シサン</t>
    </rPh>
    <rPh sb="8" eb="12">
      <t>ゲンカショウキャク</t>
    </rPh>
    <rPh sb="12" eb="13">
      <t>リツ</t>
    </rPh>
    <rPh sb="14" eb="16">
      <t>カンロ</t>
    </rPh>
    <rPh sb="16" eb="18">
      <t>ケイネン</t>
    </rPh>
    <rPh sb="18" eb="20">
      <t>ヒリツ</t>
    </rPh>
    <rPh sb="23" eb="30">
      <t>ルイジダンタイヘイキンチ</t>
    </rPh>
    <rPh sb="31" eb="33">
      <t>ヒカク</t>
    </rPh>
    <rPh sb="35" eb="36">
      <t>タカ</t>
    </rPh>
    <rPh sb="37" eb="39">
      <t>ジョウキョウ</t>
    </rPh>
    <rPh sb="46" eb="48">
      <t>カンロ</t>
    </rPh>
    <rPh sb="49" eb="50">
      <t>フク</t>
    </rPh>
    <rPh sb="51" eb="53">
      <t>ショウキャク</t>
    </rPh>
    <rPh sb="53" eb="55">
      <t>シサン</t>
    </rPh>
    <rPh sb="56" eb="59">
      <t>ロウキュウカ</t>
    </rPh>
    <rPh sb="63" eb="64">
      <t>スス</t>
    </rPh>
    <rPh sb="68" eb="70">
      <t>ジョウキョウ</t>
    </rPh>
    <rPh sb="74" eb="75">
      <t>トク</t>
    </rPh>
    <rPh sb="76" eb="78">
      <t>カンロ</t>
    </rPh>
    <rPh sb="78" eb="80">
      <t>ケイネン</t>
    </rPh>
    <rPh sb="80" eb="82">
      <t>ヒリツ</t>
    </rPh>
    <rPh sb="88" eb="89">
      <t>コ</t>
    </rPh>
    <rPh sb="95" eb="99">
      <t>ヨウスイキョウキュウ</t>
    </rPh>
    <rPh sb="99" eb="101">
      <t>ジギョウ</t>
    </rPh>
    <rPh sb="102" eb="107">
      <t>コウシンキカンチュウ</t>
    </rPh>
    <rPh sb="108" eb="110">
      <t>ダンスイ</t>
    </rPh>
    <rPh sb="119" eb="121">
      <t>カンロ</t>
    </rPh>
    <rPh sb="121" eb="123">
      <t>コウシン</t>
    </rPh>
    <rPh sb="128" eb="130">
      <t>コンナン</t>
    </rPh>
    <rPh sb="131" eb="133">
      <t>ジョウキョウ</t>
    </rPh>
    <phoneticPr fontId="4"/>
  </si>
  <si>
    <t xml:space="preserve">  現時点での企業団の経営はおおむね順調に推移していると判断できる。しかしながら、浄水場の老朽化が進む中、安定した水源の確保や施設更新費の捻出、また新施設設置用地の確保など課題が多いことから、構成市で検討を重ねた結果、令和２年度末をもって解散することが決定した。</t>
    <rPh sb="2" eb="5">
      <t>ゲンジテン</t>
    </rPh>
    <rPh sb="7" eb="10">
      <t>キギョウダン</t>
    </rPh>
    <rPh sb="11" eb="13">
      <t>ケイエイ</t>
    </rPh>
    <rPh sb="18" eb="20">
      <t>ジュンチョウ</t>
    </rPh>
    <rPh sb="21" eb="23">
      <t>スイイ</t>
    </rPh>
    <rPh sb="28" eb="30">
      <t>ハンダン</t>
    </rPh>
    <rPh sb="41" eb="44">
      <t>ジョウスイジョウ</t>
    </rPh>
    <rPh sb="45" eb="48">
      <t>ロウキュウカ</t>
    </rPh>
    <rPh sb="49" eb="50">
      <t>スス</t>
    </rPh>
    <rPh sb="51" eb="52">
      <t>ナカ</t>
    </rPh>
    <rPh sb="53" eb="55">
      <t>アンテイ</t>
    </rPh>
    <rPh sb="57" eb="59">
      <t>スイゲン</t>
    </rPh>
    <rPh sb="60" eb="62">
      <t>カクホ</t>
    </rPh>
    <rPh sb="63" eb="65">
      <t>シセツ</t>
    </rPh>
    <rPh sb="65" eb="68">
      <t>コウシンヒ</t>
    </rPh>
    <rPh sb="69" eb="71">
      <t>ネンシュツ</t>
    </rPh>
    <rPh sb="74" eb="77">
      <t>シンシセツ</t>
    </rPh>
    <rPh sb="77" eb="79">
      <t>セッチ</t>
    </rPh>
    <rPh sb="79" eb="81">
      <t>ヨウチ</t>
    </rPh>
    <rPh sb="82" eb="84">
      <t>カクホ</t>
    </rPh>
    <rPh sb="86" eb="88">
      <t>カダイ</t>
    </rPh>
    <rPh sb="89" eb="90">
      <t>オオ</t>
    </rPh>
    <rPh sb="96" eb="98">
      <t>コウセイ</t>
    </rPh>
    <rPh sb="98" eb="99">
      <t>シ</t>
    </rPh>
    <rPh sb="100" eb="102">
      <t>ケントウ</t>
    </rPh>
    <rPh sb="103" eb="104">
      <t>カサ</t>
    </rPh>
    <rPh sb="106" eb="108">
      <t>ケッカ</t>
    </rPh>
    <rPh sb="109" eb="111">
      <t>レイワ</t>
    </rPh>
    <rPh sb="112" eb="114">
      <t>ネンド</t>
    </rPh>
    <rPh sb="114" eb="115">
      <t>マツ</t>
    </rPh>
    <rPh sb="119" eb="121">
      <t>カイサン</t>
    </rPh>
    <rPh sb="126" eb="128">
      <t>ケッテイ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</si>
</sst>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40-4B25-A8B0-7FAA2D3C8F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6640-4B25-A8B0-7FAA2D3C8F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65.7</c:v>
                </c:pt>
                <c:pt idx="1">
                  <c:v>61.37</c:v>
                </c:pt>
                <c:pt idx="2">
                  <c:v>57.37</c:v>
                </c:pt>
                <c:pt idx="3">
                  <c:v>62.87</c:v>
                </c:pt>
                <c:pt idx="4">
                  <c:v>51.3</c:v>
                </c:pt>
              </c:numCache>
            </c:numRef>
          </c:val>
          <c:extLst>
            <c:ext xmlns:c16="http://schemas.microsoft.com/office/drawing/2014/chart" uri="{C3380CC4-5D6E-409C-BE32-E72D297353CC}">
              <c16:uniqueId val="{00000000-796B-42FF-B9C8-37DA091F31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796B-42FF-B9C8-37DA091F31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99.5</c:v>
                </c:pt>
                <c:pt idx="1">
                  <c:v>99.5</c:v>
                </c:pt>
                <c:pt idx="2">
                  <c:v>99.5</c:v>
                </c:pt>
                <c:pt idx="3">
                  <c:v>99.5</c:v>
                </c:pt>
                <c:pt idx="4">
                  <c:v>99.5</c:v>
                </c:pt>
              </c:numCache>
            </c:numRef>
          </c:val>
          <c:extLst>
            <c:ext xmlns:c16="http://schemas.microsoft.com/office/drawing/2014/chart" uri="{C3380CC4-5D6E-409C-BE32-E72D297353CC}">
              <c16:uniqueId val="{00000000-46D1-4B6E-AA16-ECBE7D7063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46D1-4B6E-AA16-ECBE7D7063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110.94</c:v>
                </c:pt>
                <c:pt idx="1">
                  <c:v>104.91</c:v>
                </c:pt>
                <c:pt idx="2">
                  <c:v>101.32</c:v>
                </c:pt>
                <c:pt idx="3">
                  <c:v>109.19</c:v>
                </c:pt>
                <c:pt idx="4">
                  <c:v>88.26</c:v>
                </c:pt>
              </c:numCache>
            </c:numRef>
          </c:val>
          <c:extLst>
            <c:ext xmlns:c16="http://schemas.microsoft.com/office/drawing/2014/chart" uri="{C3380CC4-5D6E-409C-BE32-E72D297353CC}">
              <c16:uniqueId val="{00000000-DE79-4036-86EE-D9AF15351A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DE79-4036-86EE-D9AF15351A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66.09</c:v>
                </c:pt>
                <c:pt idx="1">
                  <c:v>66.11</c:v>
                </c:pt>
                <c:pt idx="2">
                  <c:v>67.849999999999994</c:v>
                </c:pt>
                <c:pt idx="3">
                  <c:v>68.77</c:v>
                </c:pt>
                <c:pt idx="4">
                  <c:v>70.53</c:v>
                </c:pt>
              </c:numCache>
            </c:numRef>
          </c:val>
          <c:extLst>
            <c:ext xmlns:c16="http://schemas.microsoft.com/office/drawing/2014/chart" uri="{C3380CC4-5D6E-409C-BE32-E72D297353CC}">
              <c16:uniqueId val="{00000000-5D91-4784-A8CB-56BB808153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5D91-4784-A8CB-56BB808153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474-4DD9-B778-81049E96F8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B474-4DD9-B778-81049E96F8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BF-4E32-9FF0-12E93F82A7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1EBF-4E32-9FF0-12E93F82A7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671.52</c:v>
                </c:pt>
                <c:pt idx="1">
                  <c:v>1317.84</c:v>
                </c:pt>
                <c:pt idx="2">
                  <c:v>1356.18</c:v>
                </c:pt>
                <c:pt idx="3">
                  <c:v>1226.8499999999999</c:v>
                </c:pt>
                <c:pt idx="4">
                  <c:v>7142.91</c:v>
                </c:pt>
              </c:numCache>
            </c:numRef>
          </c:val>
          <c:extLst>
            <c:ext xmlns:c16="http://schemas.microsoft.com/office/drawing/2014/chart" uri="{C3380CC4-5D6E-409C-BE32-E72D297353CC}">
              <c16:uniqueId val="{00000000-EA89-4418-97C0-3DFD1E1ACE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EA89-4418-97C0-3DFD1E1ACE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A9-4C88-8BC9-E36D9D3A35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C0A9-4C88-8BC9-E36D9D3A35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110.58</c:v>
                </c:pt>
                <c:pt idx="1">
                  <c:v>104.54</c:v>
                </c:pt>
                <c:pt idx="2">
                  <c:v>100.94</c:v>
                </c:pt>
                <c:pt idx="3">
                  <c:v>108.82</c:v>
                </c:pt>
                <c:pt idx="4">
                  <c:v>87.83</c:v>
                </c:pt>
              </c:numCache>
            </c:numRef>
          </c:val>
          <c:extLst>
            <c:ext xmlns:c16="http://schemas.microsoft.com/office/drawing/2014/chart" uri="{C3380CC4-5D6E-409C-BE32-E72D297353CC}">
              <c16:uniqueId val="{00000000-7651-4D63-B57B-20D58E3060D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7651-4D63-B57B-20D58E3060D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51.73</c:v>
                </c:pt>
                <c:pt idx="1">
                  <c:v>54.71</c:v>
                </c:pt>
                <c:pt idx="2">
                  <c:v>56.67</c:v>
                </c:pt>
                <c:pt idx="3">
                  <c:v>52.56</c:v>
                </c:pt>
                <c:pt idx="4">
                  <c:v>65.13</c:v>
                </c:pt>
              </c:numCache>
            </c:numRef>
          </c:val>
          <c:extLst>
            <c:ext xmlns:c16="http://schemas.microsoft.com/office/drawing/2014/chart" uri="{C3380CC4-5D6E-409C-BE32-E72D297353CC}">
              <c16:uniqueId val="{00000000-C94C-4912-BA85-666177E1F7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C94C-4912-BA85-666177E1F7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大阪府　泉北水道企業団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99.38</v>
      </c>
      <c r="J10" s="53"/>
      <c r="K10" s="53"/>
      <c r="L10" s="53"/>
      <c r="M10" s="53"/>
      <c r="N10" s="53"/>
      <c r="O10" s="64"/>
      <c r="P10" s="54">
        <f>データ!$P$6</f>
        <v>100.26</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314861</v>
      </c>
      <c r="AM10" s="61"/>
      <c r="AN10" s="61"/>
      <c r="AO10" s="61"/>
      <c r="AP10" s="61"/>
      <c r="AQ10" s="61"/>
      <c r="AR10" s="61"/>
      <c r="AS10" s="61"/>
      <c r="AT10" s="52">
        <f>データ!$V$6</f>
        <v>96.24</v>
      </c>
      <c r="AU10" s="53"/>
      <c r="AV10" s="53"/>
      <c r="AW10" s="53"/>
      <c r="AX10" s="53"/>
      <c r="AY10" s="53"/>
      <c r="AZ10" s="53"/>
      <c r="BA10" s="53"/>
      <c r="BB10" s="54">
        <f>データ!$W$6</f>
        <v>3271.62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115</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ueeNzz62GnkYGs3qSv0c25yJa09get70fgMl9WgoIirXwMGmHxeYA125xHpEk2I+wzbHAu5iGbkpLjJ+mDBabA==" saltValue="0hFt0qEBi09dq3sZ4V8k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278203</v>
      </c>
      <c r="D6" s="34">
        <f t="shared" si="3"/>
        <v>46</v>
      </c>
      <c r="E6" s="34">
        <f t="shared" si="3"/>
        <v>1</v>
      </c>
      <c r="F6" s="34">
        <f t="shared" si="3"/>
        <v>0</v>
      </c>
      <c r="G6" s="34">
        <f t="shared" si="3"/>
        <v>2</v>
      </c>
      <c r="H6" s="34" t="str">
        <f t="shared" si="3"/>
        <v>大阪府　泉北水道企業団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99.38</v>
      </c>
      <c r="P6" s="35">
        <f t="shared" si="3"/>
        <v>100.26</v>
      </c>
      <c r="Q6" s="35">
        <f t="shared" si="3"/>
        <v>0</v>
      </c>
      <c r="R6" s="35" t="str">
        <f t="shared" si="3"/>
        <v>-</v>
      </c>
      <c r="S6" s="35" t="str">
        <f t="shared" si="3"/>
        <v>-</v>
      </c>
      <c r="T6" s="35" t="str">
        <f t="shared" si="3"/>
        <v>-</v>
      </c>
      <c r="U6" s="35">
        <f t="shared" si="3"/>
        <v>314861</v>
      </c>
      <c r="V6" s="35">
        <f t="shared" si="3"/>
        <v>96.24</v>
      </c>
      <c r="W6" s="35">
        <f t="shared" si="3"/>
        <v>3271.62</v>
      </c>
      <c r="X6" s="36">
        <f>IF(X7="",NA(),X7)</f>
        <v>110.94</v>
      </c>
      <c r="Y6" s="36">
        <f t="shared" ref="Y6:AG6" si="4">IF(Y7="",NA(),Y7)</f>
        <v>104.91</v>
      </c>
      <c r="Z6" s="36">
        <f t="shared" si="4"/>
        <v>101.32</v>
      </c>
      <c r="AA6" s="36">
        <f t="shared" si="4"/>
        <v>109.19</v>
      </c>
      <c r="AB6" s="36">
        <f t="shared" si="4"/>
        <v>88.26</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671.52</v>
      </c>
      <c r="AU6" s="36">
        <f t="shared" ref="AU6:BC6" si="6">IF(AU7="",NA(),AU7)</f>
        <v>1317.84</v>
      </c>
      <c r="AV6" s="36">
        <f t="shared" si="6"/>
        <v>1356.18</v>
      </c>
      <c r="AW6" s="36">
        <f t="shared" si="6"/>
        <v>1226.8499999999999</v>
      </c>
      <c r="AX6" s="36">
        <f t="shared" si="6"/>
        <v>7142.91</v>
      </c>
      <c r="AY6" s="36">
        <f t="shared" si="6"/>
        <v>224.41</v>
      </c>
      <c r="AZ6" s="36">
        <f t="shared" si="6"/>
        <v>243.44</v>
      </c>
      <c r="BA6" s="36">
        <f t="shared" si="6"/>
        <v>258.49</v>
      </c>
      <c r="BB6" s="36">
        <f t="shared" si="6"/>
        <v>271.10000000000002</v>
      </c>
      <c r="BC6" s="36">
        <f t="shared" si="6"/>
        <v>284.45</v>
      </c>
      <c r="BD6" s="35" t="str">
        <f>IF(BD7="","",IF(BD7="-","【-】","【"&amp;SUBSTITUTE(TEXT(BD7,"#,##0.00"),"-","△")&amp;"】"))</f>
        <v>【284.45】</v>
      </c>
      <c r="BE6" s="35">
        <f>IF(BE7="",NA(),BE7)</f>
        <v>0</v>
      </c>
      <c r="BF6" s="35">
        <f t="shared" ref="BF6:BN6" si="7">IF(BF7="",NA(),BF7)</f>
        <v>0</v>
      </c>
      <c r="BG6" s="35">
        <f t="shared" si="7"/>
        <v>0</v>
      </c>
      <c r="BH6" s="35">
        <f t="shared" si="7"/>
        <v>0</v>
      </c>
      <c r="BI6" s="35">
        <f t="shared" si="7"/>
        <v>0</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110.58</v>
      </c>
      <c r="BQ6" s="36">
        <f t="shared" ref="BQ6:BY6" si="8">IF(BQ7="",NA(),BQ7)</f>
        <v>104.54</v>
      </c>
      <c r="BR6" s="36">
        <f t="shared" si="8"/>
        <v>100.94</v>
      </c>
      <c r="BS6" s="36">
        <f t="shared" si="8"/>
        <v>108.82</v>
      </c>
      <c r="BT6" s="36">
        <f t="shared" si="8"/>
        <v>87.83</v>
      </c>
      <c r="BU6" s="36">
        <f t="shared" si="8"/>
        <v>113.88</v>
      </c>
      <c r="BV6" s="36">
        <f t="shared" si="8"/>
        <v>114.14</v>
      </c>
      <c r="BW6" s="36">
        <f t="shared" si="8"/>
        <v>112.83</v>
      </c>
      <c r="BX6" s="36">
        <f t="shared" si="8"/>
        <v>112.84</v>
      </c>
      <c r="BY6" s="36">
        <f t="shared" si="8"/>
        <v>110.77</v>
      </c>
      <c r="BZ6" s="35" t="str">
        <f>IF(BZ7="","",IF(BZ7="-","【-】","【"&amp;SUBSTITUTE(TEXT(BZ7,"#,##0.00"),"-","△")&amp;"】"))</f>
        <v>【110.77】</v>
      </c>
      <c r="CA6" s="36">
        <f>IF(CA7="",NA(),CA7)</f>
        <v>51.73</v>
      </c>
      <c r="CB6" s="36">
        <f t="shared" ref="CB6:CJ6" si="9">IF(CB7="",NA(),CB7)</f>
        <v>54.71</v>
      </c>
      <c r="CC6" s="36">
        <f t="shared" si="9"/>
        <v>56.67</v>
      </c>
      <c r="CD6" s="36">
        <f t="shared" si="9"/>
        <v>52.56</v>
      </c>
      <c r="CE6" s="36">
        <f t="shared" si="9"/>
        <v>65.13</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65.7</v>
      </c>
      <c r="CM6" s="36">
        <f t="shared" ref="CM6:CU6" si="10">IF(CM7="",NA(),CM7)</f>
        <v>61.37</v>
      </c>
      <c r="CN6" s="36">
        <f t="shared" si="10"/>
        <v>57.37</v>
      </c>
      <c r="CO6" s="36">
        <f t="shared" si="10"/>
        <v>62.87</v>
      </c>
      <c r="CP6" s="36">
        <f t="shared" si="10"/>
        <v>51.3</v>
      </c>
      <c r="CQ6" s="36">
        <f t="shared" si="10"/>
        <v>61.66</v>
      </c>
      <c r="CR6" s="36">
        <f t="shared" si="10"/>
        <v>62.19</v>
      </c>
      <c r="CS6" s="36">
        <f t="shared" si="10"/>
        <v>61.77</v>
      </c>
      <c r="CT6" s="36">
        <f t="shared" si="10"/>
        <v>61.69</v>
      </c>
      <c r="CU6" s="36">
        <f t="shared" si="10"/>
        <v>62.26</v>
      </c>
      <c r="CV6" s="35" t="str">
        <f>IF(CV7="","",IF(CV7="-","【-】","【"&amp;SUBSTITUTE(TEXT(CV7,"#,##0.00"),"-","△")&amp;"】"))</f>
        <v>【62.26】</v>
      </c>
      <c r="CW6" s="36">
        <f>IF(CW7="",NA(),CW7)</f>
        <v>99.5</v>
      </c>
      <c r="CX6" s="36">
        <f t="shared" ref="CX6:DF6" si="11">IF(CX7="",NA(),CX7)</f>
        <v>99.5</v>
      </c>
      <c r="CY6" s="36">
        <f t="shared" si="11"/>
        <v>99.5</v>
      </c>
      <c r="CZ6" s="36">
        <f t="shared" si="11"/>
        <v>99.5</v>
      </c>
      <c r="DA6" s="36">
        <f t="shared" si="11"/>
        <v>99.5</v>
      </c>
      <c r="DB6" s="36">
        <f t="shared" si="11"/>
        <v>100.05</v>
      </c>
      <c r="DC6" s="36">
        <f t="shared" si="11"/>
        <v>100.05</v>
      </c>
      <c r="DD6" s="36">
        <f t="shared" si="11"/>
        <v>100.08</v>
      </c>
      <c r="DE6" s="36">
        <f t="shared" si="11"/>
        <v>100</v>
      </c>
      <c r="DF6" s="36">
        <f t="shared" si="11"/>
        <v>100.16</v>
      </c>
      <c r="DG6" s="35" t="str">
        <f>IF(DG7="","",IF(DG7="-","【-】","【"&amp;SUBSTITUTE(TEXT(DG7,"#,##0.00"),"-","△")&amp;"】"))</f>
        <v>【100.16】</v>
      </c>
      <c r="DH6" s="36">
        <f>IF(DH7="",NA(),DH7)</f>
        <v>66.09</v>
      </c>
      <c r="DI6" s="36">
        <f t="shared" ref="DI6:DQ6" si="12">IF(DI7="",NA(),DI7)</f>
        <v>66.11</v>
      </c>
      <c r="DJ6" s="36">
        <f t="shared" si="12"/>
        <v>67.849999999999994</v>
      </c>
      <c r="DK6" s="36">
        <f t="shared" si="12"/>
        <v>68.77</v>
      </c>
      <c r="DL6" s="36">
        <f t="shared" si="12"/>
        <v>70.53</v>
      </c>
      <c r="DM6" s="36">
        <f t="shared" si="12"/>
        <v>53.56</v>
      </c>
      <c r="DN6" s="36">
        <f t="shared" si="12"/>
        <v>54.73</v>
      </c>
      <c r="DO6" s="36">
        <f t="shared" si="12"/>
        <v>55.77</v>
      </c>
      <c r="DP6" s="36">
        <f t="shared" si="12"/>
        <v>56.48</v>
      </c>
      <c r="DQ6" s="36">
        <f t="shared" si="12"/>
        <v>57.5</v>
      </c>
      <c r="DR6" s="35" t="str">
        <f>IF(DR7="","",IF(DR7="-","【-】","【"&amp;SUBSTITUTE(TEXT(DR7,"#,##0.00"),"-","△")&amp;"】"))</f>
        <v>【57.50】</v>
      </c>
      <c r="DS6" s="36">
        <f>IF(DS7="",NA(),DS7)</f>
        <v>100</v>
      </c>
      <c r="DT6" s="36">
        <f t="shared" ref="DT6:EB6" si="13">IF(DT7="",NA(),DT7)</f>
        <v>100</v>
      </c>
      <c r="DU6" s="36">
        <f t="shared" si="13"/>
        <v>100</v>
      </c>
      <c r="DV6" s="36">
        <f t="shared" si="13"/>
        <v>100</v>
      </c>
      <c r="DW6" s="36">
        <f t="shared" si="13"/>
        <v>100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2">
      <c r="A7" s="29"/>
      <c r="B7" s="38">
        <v>2020</v>
      </c>
      <c r="C7" s="38">
        <v>278203</v>
      </c>
      <c r="D7" s="38">
        <v>46</v>
      </c>
      <c r="E7" s="38">
        <v>1</v>
      </c>
      <c r="F7" s="38">
        <v>0</v>
      </c>
      <c r="G7" s="38">
        <v>2</v>
      </c>
      <c r="H7" s="38" t="s">
        <v>93</v>
      </c>
      <c r="I7" s="38" t="s">
        <v>94</v>
      </c>
      <c r="J7" s="38" t="s">
        <v>95</v>
      </c>
      <c r="K7" s="38" t="s">
        <v>96</v>
      </c>
      <c r="L7" s="38" t="s">
        <v>97</v>
      </c>
      <c r="M7" s="38" t="s">
        <v>98</v>
      </c>
      <c r="N7" s="39" t="s">
        <v>99</v>
      </c>
      <c r="O7" s="39">
        <v>99.38</v>
      </c>
      <c r="P7" s="39">
        <v>100.26</v>
      </c>
      <c r="Q7" s="39">
        <v>0</v>
      </c>
      <c r="R7" s="39" t="s">
        <v>99</v>
      </c>
      <c r="S7" s="39" t="s">
        <v>99</v>
      </c>
      <c r="T7" s="39" t="s">
        <v>99</v>
      </c>
      <c r="U7" s="39">
        <v>314861</v>
      </c>
      <c r="V7" s="39">
        <v>96.24</v>
      </c>
      <c r="W7" s="39">
        <v>3271.62</v>
      </c>
      <c r="X7" s="39">
        <v>110.94</v>
      </c>
      <c r="Y7" s="39">
        <v>104.91</v>
      </c>
      <c r="Z7" s="39">
        <v>101.32</v>
      </c>
      <c r="AA7" s="39">
        <v>109.19</v>
      </c>
      <c r="AB7" s="39">
        <v>88.26</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671.52</v>
      </c>
      <c r="AU7" s="39">
        <v>1317.84</v>
      </c>
      <c r="AV7" s="39">
        <v>1356.18</v>
      </c>
      <c r="AW7" s="39">
        <v>1226.8499999999999</v>
      </c>
      <c r="AX7" s="39">
        <v>7142.91</v>
      </c>
      <c r="AY7" s="39">
        <v>224.41</v>
      </c>
      <c r="AZ7" s="39">
        <v>243.44</v>
      </c>
      <c r="BA7" s="39">
        <v>258.49</v>
      </c>
      <c r="BB7" s="39">
        <v>271.10000000000002</v>
      </c>
      <c r="BC7" s="39">
        <v>284.45</v>
      </c>
      <c r="BD7" s="39">
        <v>284.45</v>
      </c>
      <c r="BE7" s="39">
        <v>0</v>
      </c>
      <c r="BF7" s="39">
        <v>0</v>
      </c>
      <c r="BG7" s="39">
        <v>0</v>
      </c>
      <c r="BH7" s="39">
        <v>0</v>
      </c>
      <c r="BI7" s="39">
        <v>0</v>
      </c>
      <c r="BJ7" s="39">
        <v>320.31</v>
      </c>
      <c r="BK7" s="39">
        <v>303.26</v>
      </c>
      <c r="BL7" s="39">
        <v>290.31</v>
      </c>
      <c r="BM7" s="39">
        <v>272.95999999999998</v>
      </c>
      <c r="BN7" s="39">
        <v>260.95999999999998</v>
      </c>
      <c r="BO7" s="39">
        <v>260.95999999999998</v>
      </c>
      <c r="BP7" s="39">
        <v>110.58</v>
      </c>
      <c r="BQ7" s="39">
        <v>104.54</v>
      </c>
      <c r="BR7" s="39">
        <v>100.94</v>
      </c>
      <c r="BS7" s="39">
        <v>108.82</v>
      </c>
      <c r="BT7" s="39">
        <v>87.83</v>
      </c>
      <c r="BU7" s="39">
        <v>113.88</v>
      </c>
      <c r="BV7" s="39">
        <v>114.14</v>
      </c>
      <c r="BW7" s="39">
        <v>112.83</v>
      </c>
      <c r="BX7" s="39">
        <v>112.84</v>
      </c>
      <c r="BY7" s="39">
        <v>110.77</v>
      </c>
      <c r="BZ7" s="39">
        <v>110.77</v>
      </c>
      <c r="CA7" s="39">
        <v>51.73</v>
      </c>
      <c r="CB7" s="39">
        <v>54.71</v>
      </c>
      <c r="CC7" s="39">
        <v>56.67</v>
      </c>
      <c r="CD7" s="39">
        <v>52.56</v>
      </c>
      <c r="CE7" s="39">
        <v>65.13</v>
      </c>
      <c r="CF7" s="39">
        <v>74.02</v>
      </c>
      <c r="CG7" s="39">
        <v>73.03</v>
      </c>
      <c r="CH7" s="39">
        <v>73.86</v>
      </c>
      <c r="CI7" s="39">
        <v>73.849999999999994</v>
      </c>
      <c r="CJ7" s="39">
        <v>73.180000000000007</v>
      </c>
      <c r="CK7" s="39">
        <v>73.180000000000007</v>
      </c>
      <c r="CL7" s="39">
        <v>65.7</v>
      </c>
      <c r="CM7" s="39">
        <v>61.37</v>
      </c>
      <c r="CN7" s="39">
        <v>57.37</v>
      </c>
      <c r="CO7" s="39">
        <v>62.87</v>
      </c>
      <c r="CP7" s="39">
        <v>51.3</v>
      </c>
      <c r="CQ7" s="39">
        <v>61.66</v>
      </c>
      <c r="CR7" s="39">
        <v>62.19</v>
      </c>
      <c r="CS7" s="39">
        <v>61.77</v>
      </c>
      <c r="CT7" s="39">
        <v>61.69</v>
      </c>
      <c r="CU7" s="39">
        <v>62.26</v>
      </c>
      <c r="CV7" s="39">
        <v>62.26</v>
      </c>
      <c r="CW7" s="39">
        <v>99.5</v>
      </c>
      <c r="CX7" s="39">
        <v>99.5</v>
      </c>
      <c r="CY7" s="39">
        <v>99.5</v>
      </c>
      <c r="CZ7" s="39">
        <v>99.5</v>
      </c>
      <c r="DA7" s="39">
        <v>99.5</v>
      </c>
      <c r="DB7" s="39">
        <v>100.05</v>
      </c>
      <c r="DC7" s="39">
        <v>100.05</v>
      </c>
      <c r="DD7" s="39">
        <v>100.08</v>
      </c>
      <c r="DE7" s="39">
        <v>100</v>
      </c>
      <c r="DF7" s="39">
        <v>100.16</v>
      </c>
      <c r="DG7" s="39">
        <v>100.16</v>
      </c>
      <c r="DH7" s="39">
        <v>66.09</v>
      </c>
      <c r="DI7" s="39">
        <v>66.11</v>
      </c>
      <c r="DJ7" s="39">
        <v>67.849999999999994</v>
      </c>
      <c r="DK7" s="39">
        <v>68.77</v>
      </c>
      <c r="DL7" s="39">
        <v>70.53</v>
      </c>
      <c r="DM7" s="39">
        <v>53.56</v>
      </c>
      <c r="DN7" s="39">
        <v>54.73</v>
      </c>
      <c r="DO7" s="39">
        <v>55.77</v>
      </c>
      <c r="DP7" s="39">
        <v>56.48</v>
      </c>
      <c r="DQ7" s="39">
        <v>57.5</v>
      </c>
      <c r="DR7" s="39">
        <v>57.5</v>
      </c>
      <c r="DS7" s="39">
        <v>100</v>
      </c>
      <c r="DT7" s="39">
        <v>100</v>
      </c>
      <c r="DU7" s="39">
        <v>100</v>
      </c>
      <c r="DV7" s="39">
        <v>100</v>
      </c>
      <c r="DW7" s="39">
        <v>100</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安田　昌平</cp:lastModifiedBy>
  <cp:lastPrinted>2022-01-27T05:15:55Z</cp:lastPrinted>
  <dcterms:modified xsi:type="dcterms:W3CDTF">2022-02-10T08:33:25Z</dcterms:modified>
</cp:coreProperties>
</file>