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43 千早赤阪村○\"/>
    </mc:Choice>
  </mc:AlternateContent>
  <workbookProtection workbookAlgorithmName="SHA-512" workbookHashValue="qcyovxL2ZFV8bW5LXlC5PCgV/snpnkK50XKH5qQ/hZvdNWAfOXrtLO4l6YYk6ut5eB0yOSxWWB6m0Ntzn2vPCQ==" workbookSaltValue="cZ8CPd4ZqAjVonrjKNv3zw==" workbookSpinCount="100000" lockStructure="1"/>
  <bookViews>
    <workbookView xWindow="-120" yWindow="-120" windowWidth="20730" windowHeight="111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E86" i="4"/>
  <c r="AT10" i="4"/>
  <c r="AL10" i="4"/>
  <c r="AD10" i="4"/>
  <c r="I10" i="4"/>
  <c r="B10" i="4"/>
  <c r="AL8" i="4"/>
  <c r="P8" i="4"/>
  <c r="I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<sst xmlns="http://schemas.openxmlformats.org/spreadsheetml/2006/main" count="241" uniqueCount="119">
  <si>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</si>
  <si>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</si>
  <si>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</si>
  <si>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</si>
  <si>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</si>
  <si>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</si>
  <si>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</si>
  <si>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</si>
  <si>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</si>
  <si>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</si>
  <si>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</si>
  <si>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</si>
  <si>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</si>
  <si>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</si>
  <si>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</si>
  <si>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</si>
  <si>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</si>
  <si>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</si>
  <si>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</si>
  <si>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</si>
  <si>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</si>
  <si>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</si>
  <si>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</si>
  <si>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</si>
  <si>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</si>
  <si>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</si>
  <si>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</si>
  <si>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</si>
  <si>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</si>
  <si>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</si>
  <si>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</si>
  <si>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</si>
  <si>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</si>
  <si>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</si>
  <si>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</si>
  <si>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</si>
  <si>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</si>
  <si>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</si>
  <si>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</si>
  <si>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</si>
  <si>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</si>
  <si>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</si>
  <si>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</si>
  <si>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</si>
  <si>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</si>
  <si>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</si>
  <si>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</si>
  <si>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</si>
  <si>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</si>
  <si>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</si>
  <si>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</si>
  <si>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</si>
  <si>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</si>
  <si>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</si>
  <si>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</si>
  <si>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</si>
  <si>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</si>
  <si>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</si>
  <si>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</si>
  <si>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</si>
  <si>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</si>
  <si>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</si>
  <si>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</si>
  <si>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</si>
  <si>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</si>
  <si>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</si>
  <si>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</si>
  <si>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</si>
  <si>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</si>
  <si>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</si>
  <si>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</si>
  <si>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</si>
  <si>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</si>
  <si>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</si>
  <si>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</si>
  <si>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</si>
  <si>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</si>
  <si>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</si>
  <si>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</si>
  <si>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</si>
  <si>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</si>
  <si>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</si>
  <si>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</si>
  <si>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</si>
  <si>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</si>
  <si>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</si>
  <si>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</si>
  <si>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</si>
  <si>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</si>
  <si>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</si>
  <si>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</si>
  <si>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</si>
  <si>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</si>
  <si>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</si>
  <si>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</si>
  <si>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</si>
  <si>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</si>
  <si>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</si>
  <si>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千早赤阪村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</si>
  <si>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</si>
  <si>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</si>
  <si>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</si>
  <si>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</si>
  <si>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</si>
  <si>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</si>
  <si>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</si>
  <si>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</si>
  <si>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</si>
  <si>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</si>
  <si>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</si>
  <si>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</si>
  <si>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</si>
  <si>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</si>
  <si>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</si>
  <si>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</si>
  <si>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</si>
  <si>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本村の下水道施設のほとんどは、整備後20年程度と比較的新しいため、まだ改築等は行っていない状況にあります。</t>
    <phoneticPr fontId="4"/>
  </si>
  <si>
    <t xml:space="preserve"> 本村の下水道事業は平成6年度から工事着手し、平成9年度から供用を開始しましたが、当初下水道整備について、全域特定環境保全公共下水道事業により整備を開始し、その後一部区域を残して公共下水道事業となりました。事業開始当時の企業債を特定環境保全公共下水道事業会計において、現在も償還しているため、企業債残高対事業規模比率が類似団体平均値を上回っており、汚水処理原価も高い状況にあります。
　また、当区域内の人口が少ないため収入も低く、経費回収率は類似団体平均値より低い状況にあります。</t>
    <phoneticPr fontId="4"/>
  </si>
  <si>
    <t xml:space="preserve"> 本村の特定環境保全公共下水道事業は公共下水道事業導入前に着手したもので、各々の区域が独立したものではなく、管渠がつながった状態となるため、公共下水道と一体的に実施しています。
　よって特定環境保全公共下水道事業は、公共下水道と同様に「事業費の抑制」「人件費の削減」などを行ってきましたが、人口減少に伴う使用料の減収、地方債償還金の増加などが要因となって、一般会計からの繰入金に依存する状態です。また、使用料の見直しの検討も必要ですが、現在設定している使用料は、他市町よりも高い料金設定です。令和2年度から3ヶ年かけて地方公営企業会計の法適用化を行います。また、令和2年度に経営戦略を策定しました。
　本村における特定環境保全公共下水道事業は一部地域を除きすべて公共下水道事業となった経緯から類似団体との状況とは異なるため、指標での単純比較は難しいと考えますが、今後も引き続き、公共下水道事業会計と一体的な経営改善を行っていきます。</t>
    <rPh sb="271" eb="272">
      <t>カ</t>
    </rPh>
    <rPh sb="273" eb="274">
      <t>オコナ</t>
    </rPh>
    <rPh sb="292" eb="294">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</si>
</sst>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9D-4678-8F77-9458FFAE55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409D-4678-8F77-9458FFAE55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13-4A70-A37A-6929CB94094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6B13-4A70-A37A-6929CB94094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79.489999999999995</c:v>
                </c:pt>
                <c:pt idx="1">
                  <c:v>83.33</c:v>
                </c:pt>
                <c:pt idx="2">
                  <c:v>86.84</c:v>
                </c:pt>
                <c:pt idx="3">
                  <c:v>78.95</c:v>
                </c:pt>
                <c:pt idx="4">
                  <c:v>78.38</c:v>
                </c:pt>
              </c:numCache>
            </c:numRef>
          </c:val>
          <c:extLst>
            <c:ext xmlns:c16="http://schemas.microsoft.com/office/drawing/2014/chart" uri="{C3380CC4-5D6E-409C-BE32-E72D297353CC}">
              <c16:uniqueId val="{00000000-61B4-4565-8C28-B743CEEB971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61B4-4565-8C28-B743CEEB971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23.65</c:v>
                </c:pt>
                <c:pt idx="1">
                  <c:v>26.43</c:v>
                </c:pt>
                <c:pt idx="2">
                  <c:v>21.72</c:v>
                </c:pt>
                <c:pt idx="3">
                  <c:v>18.89</c:v>
                </c:pt>
                <c:pt idx="4">
                  <c:v>18.489999999999998</c:v>
                </c:pt>
              </c:numCache>
            </c:numRef>
          </c:val>
          <c:extLst>
            <c:ext xmlns:c16="http://schemas.microsoft.com/office/drawing/2014/chart" uri="{C3380CC4-5D6E-409C-BE32-E72D297353CC}">
              <c16:uniqueId val="{00000000-B74F-4462-9231-7887A1402A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4F-4462-9231-7887A1402A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B2-407C-979F-1C696244DE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B2-407C-979F-1C696244DE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F6-410A-93AF-C1B075F26A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F6-410A-93AF-C1B075F26A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67-405B-89DD-CADE5F9D2D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67-405B-89DD-CADE5F9D2D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9A-4D2A-A531-3886BEF161D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9A-4D2A-A531-3886BEF161D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28042.66</c:v>
                </c:pt>
                <c:pt idx="1">
                  <c:v>13623</c:v>
                </c:pt>
                <c:pt idx="2">
                  <c:v>16297</c:v>
                </c:pt>
                <c:pt idx="3">
                  <c:v>15779</c:v>
                </c:pt>
                <c:pt idx="4">
                  <c:v>15272.19</c:v>
                </c:pt>
              </c:numCache>
            </c:numRef>
          </c:val>
          <c:extLst>
            <c:ext xmlns:c16="http://schemas.microsoft.com/office/drawing/2014/chart" uri="{C3380CC4-5D6E-409C-BE32-E72D297353CC}">
              <c16:uniqueId val="{00000000-E6C4-484F-94DA-B1FBAF61CCB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E6C4-484F-94DA-B1FBAF61CCB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6.05</c:v>
                </c:pt>
                <c:pt idx="1">
                  <c:v>10.08</c:v>
                </c:pt>
                <c:pt idx="2">
                  <c:v>6.21</c:v>
                </c:pt>
                <c:pt idx="3">
                  <c:v>4.97</c:v>
                </c:pt>
                <c:pt idx="4">
                  <c:v>7.12</c:v>
                </c:pt>
              </c:numCache>
            </c:numRef>
          </c:val>
          <c:extLst>
            <c:ext xmlns:c16="http://schemas.microsoft.com/office/drawing/2014/chart" uri="{C3380CC4-5D6E-409C-BE32-E72D297353CC}">
              <c16:uniqueId val="{00000000-5CF0-4A40-9682-4EF1363A970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5CF0-4A40-9682-4EF1363A970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1892.35</c:v>
                </c:pt>
                <c:pt idx="1">
                  <c:v>1826.54</c:v>
                </c:pt>
                <c:pt idx="2">
                  <c:v>2165.83</c:v>
                </c:pt>
                <c:pt idx="3">
                  <c:v>2778.09</c:v>
                </c:pt>
                <c:pt idx="4">
                  <c:v>1915.54</c:v>
                </c:pt>
              </c:numCache>
            </c:numRef>
          </c:val>
          <c:extLst>
            <c:ext xmlns:c16="http://schemas.microsoft.com/office/drawing/2014/chart" uri="{C3380CC4-5D6E-409C-BE32-E72D297353CC}">
              <c16:uniqueId val="{00000000-DAA7-42E0-9ECB-666B8BED07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DAA7-42E0-9ECB-666B8BED07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千早赤阪村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5079</v>
      </c>
      <c r="AM8" s="75"/>
      <c r="AN8" s="75"/>
      <c r="AO8" s="75"/>
      <c r="AP8" s="75"/>
      <c r="AQ8" s="75"/>
      <c r="AR8" s="75"/>
      <c r="AS8" s="75"/>
      <c r="AT8" s="74">
        <f>データ!T6</f>
        <v>37.299999999999997</v>
      </c>
      <c r="AU8" s="74"/>
      <c r="AV8" s="74"/>
      <c r="AW8" s="74"/>
      <c r="AX8" s="74"/>
      <c r="AY8" s="74"/>
      <c r="AZ8" s="74"/>
      <c r="BA8" s="74"/>
      <c r="BB8" s="74">
        <f>データ!U6</f>
        <v>136.16999999999999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0.73</v>
      </c>
      <c r="Q10" s="74"/>
      <c r="R10" s="74"/>
      <c r="S10" s="74"/>
      <c r="T10" s="74"/>
      <c r="U10" s="74"/>
      <c r="V10" s="74"/>
      <c r="W10" s="74">
        <f>データ!Q6</f>
        <v>97.29</v>
      </c>
      <c r="X10" s="74"/>
      <c r="Y10" s="74"/>
      <c r="Z10" s="74"/>
      <c r="AA10" s="74"/>
      <c r="AB10" s="74"/>
      <c r="AC10" s="74"/>
      <c r="AD10" s="75">
        <f>データ!R6</f>
        <v>2442</v>
      </c>
      <c r="AE10" s="75"/>
      <c r="AF10" s="75"/>
      <c r="AG10" s="75"/>
      <c r="AH10" s="75"/>
      <c r="AI10" s="75"/>
      <c r="AJ10" s="75"/>
      <c r="AK10" s="2"/>
      <c r="AL10" s="75">
        <f>データ!V6</f>
        <v>37</v>
      </c>
      <c r="AM10" s="75"/>
      <c r="AN10" s="75"/>
      <c r="AO10" s="75"/>
      <c r="AP10" s="75"/>
      <c r="AQ10" s="75"/>
      <c r="AR10" s="75"/>
      <c r="AS10" s="75"/>
      <c r="AT10" s="74">
        <f>データ!W6</f>
        <v>0.4</v>
      </c>
      <c r="AU10" s="74"/>
      <c r="AV10" s="74"/>
      <c r="AW10" s="74"/>
      <c r="AX10" s="74"/>
      <c r="AY10" s="74"/>
      <c r="AZ10" s="74"/>
      <c r="BA10" s="74"/>
      <c r="BB10" s="74">
        <f>データ!X6</f>
        <v>92.5</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e+5eIv9IzTxAV8grZhyJCnm2nVStpPiq/qgAdzPk8lrS0P4H0PB48R+SdAXYzGQf20y/b8XSyJB6nzT+rpW33A==" saltValue="tziXd1MRNaQkGwC4He/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273830</v>
      </c>
      <c r="D6" s="33">
        <f t="shared" si="3"/>
        <v>47</v>
      </c>
      <c r="E6" s="33">
        <f t="shared" si="3"/>
        <v>17</v>
      </c>
      <c r="F6" s="33">
        <f t="shared" si="3"/>
        <v>4</v>
      </c>
      <c r="G6" s="33">
        <f t="shared" si="3"/>
        <v>0</v>
      </c>
      <c r="H6" s="33" t="str">
        <f t="shared" si="3"/>
        <v>大阪府　千早赤阪村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0.73</v>
      </c>
      <c r="Q6" s="34">
        <f t="shared" si="3"/>
        <v>97.29</v>
      </c>
      <c r="R6" s="34">
        <f t="shared" si="3"/>
        <v>2442</v>
      </c>
      <c r="S6" s="34">
        <f t="shared" si="3"/>
        <v>5079</v>
      </c>
      <c r="T6" s="34">
        <f t="shared" si="3"/>
        <v>37.299999999999997</v>
      </c>
      <c r="U6" s="34">
        <f t="shared" si="3"/>
        <v>136.16999999999999</v>
      </c>
      <c r="V6" s="34">
        <f t="shared" si="3"/>
        <v>37</v>
      </c>
      <c r="W6" s="34">
        <f t="shared" si="3"/>
        <v>0.4</v>
      </c>
      <c r="X6" s="34">
        <f t="shared" si="3"/>
        <v>92.5</v>
      </c>
      <c r="Y6" s="35">
        <f>IF(Y7="",NA(),Y7)</f>
        <v>23.65</v>
      </c>
      <c r="Z6" s="35">
        <f t="shared" ref="Z6:AH6" si="4">IF(Z7="",NA(),Z7)</f>
        <v>26.43</v>
      </c>
      <c r="AA6" s="35">
        <f t="shared" si="4"/>
        <v>21.72</v>
      </c>
      <c r="AB6" s="35">
        <f t="shared" si="4"/>
        <v>18.89</v>
      </c>
      <c r="AC6" s="35">
        <f t="shared" si="4"/>
        <v>18.489999999999998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28042.66</v>
      </c>
      <c r="BG6" s="35">
        <f t="shared" ref="BG6:BO6" si="7">IF(BG7="",NA(),BG7)</f>
        <v>13623</v>
      </c>
      <c r="BH6" s="35">
        <f t="shared" si="7"/>
        <v>16297</v>
      </c>
      <c r="BI6" s="35">
        <f t="shared" si="7"/>
        <v>15779</v>
      </c>
      <c r="BJ6" s="35">
        <f t="shared" si="7"/>
        <v>15272.19</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6.05</v>
      </c>
      <c r="BR6" s="35">
        <f t="shared" ref="BR6:BZ6" si="8">IF(BR7="",NA(),BR7)</f>
        <v>10.08</v>
      </c>
      <c r="BS6" s="35">
        <f t="shared" si="8"/>
        <v>6.21</v>
      </c>
      <c r="BT6" s="35">
        <f t="shared" si="8"/>
        <v>4.97</v>
      </c>
      <c r="BU6" s="35">
        <f t="shared" si="8"/>
        <v>7.12</v>
      </c>
      <c r="BV6" s="35">
        <f t="shared" si="8"/>
        <v>69.87</v>
      </c>
      <c r="BW6" s="35">
        <f t="shared" si="8"/>
        <v>74.3</v>
      </c>
      <c r="BX6" s="35">
        <f t="shared" si="8"/>
        <v>72.260000000000005</v>
      </c>
      <c r="BY6" s="35">
        <f t="shared" si="8"/>
        <v>71.84</v>
      </c>
      <c r="BZ6" s="35">
        <f t="shared" si="8"/>
        <v>73.36</v>
      </c>
      <c r="CA6" s="34" t="str">
        <f>IF(CA7="","",IF(CA7="-","【-】","【"&amp;SUBSTITUTE(TEXT(CA7,"#,##0.00"),"-","△")&amp;"】"))</f>
        <v>【75.29】</v>
      </c>
      <c r="CB6" s="35">
        <f>IF(CB7="",NA(),CB7)</f>
        <v>1892.35</v>
      </c>
      <c r="CC6" s="35">
        <f t="shared" ref="CC6:CK6" si="9">IF(CC7="",NA(),CC7)</f>
        <v>1826.54</v>
      </c>
      <c r="CD6" s="35">
        <f t="shared" si="9"/>
        <v>2165.83</v>
      </c>
      <c r="CE6" s="35">
        <f t="shared" si="9"/>
        <v>2778.09</v>
      </c>
      <c r="CF6" s="35">
        <f t="shared" si="9"/>
        <v>1915.54</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79.489999999999995</v>
      </c>
      <c r="CY6" s="35">
        <f t="shared" ref="CY6:DG6" si="11">IF(CY7="",NA(),CY7)</f>
        <v>83.33</v>
      </c>
      <c r="CZ6" s="35">
        <f t="shared" si="11"/>
        <v>86.84</v>
      </c>
      <c r="DA6" s="35">
        <f t="shared" si="11"/>
        <v>78.95</v>
      </c>
      <c r="DB6" s="35">
        <f t="shared" si="11"/>
        <v>78.38</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273830</v>
      </c>
      <c r="D7" s="37">
        <v>47</v>
      </c>
      <c r="E7" s="37">
        <v>17</v>
      </c>
      <c r="F7" s="37">
        <v>4</v>
      </c>
      <c r="G7" s="37">
        <v>0</v>
      </c>
      <c r="H7" s="37" t="s">
        <v>98</v>
      </c>
      <c r="I7" s="37" t="s">
        <v>99</v>
      </c>
      <c r="J7" s="37" t="s">
        <v>100</v>
      </c>
      <c r="K7" s="37" t="s">
        <v>101</v>
      </c>
      <c r="L7" s="37" t="s">
        <v>102</v>
      </c>
      <c r="M7" s="37" t="s">
        <v>103</v>
      </c>
      <c r="N7" s="38" t="s">
        <v>104</v>
      </c>
      <c r="O7" s="38" t="s">
        <v>105</v>
      </c>
      <c r="P7" s="38">
        <v>0.73</v>
      </c>
      <c r="Q7" s="38">
        <v>97.29</v>
      </c>
      <c r="R7" s="38">
        <v>2442</v>
      </c>
      <c r="S7" s="38">
        <v>5079</v>
      </c>
      <c r="T7" s="38">
        <v>37.299999999999997</v>
      </c>
      <c r="U7" s="38">
        <v>136.16999999999999</v>
      </c>
      <c r="V7" s="38">
        <v>37</v>
      </c>
      <c r="W7" s="38">
        <v>0.4</v>
      </c>
      <c r="X7" s="38">
        <v>92.5</v>
      </c>
      <c r="Y7" s="38">
        <v>23.65</v>
      </c>
      <c r="Z7" s="38">
        <v>26.43</v>
      </c>
      <c r="AA7" s="38">
        <v>21.72</v>
      </c>
      <c r="AB7" s="38">
        <v>18.89</v>
      </c>
      <c r="AC7" s="38">
        <v>18.489999999999998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28042.66</v>
      </c>
      <c r="BG7" s="38">
        <v>13623</v>
      </c>
      <c r="BH7" s="38">
        <v>16297</v>
      </c>
      <c r="BI7" s="38">
        <v>15779</v>
      </c>
      <c r="BJ7" s="38">
        <v>15272.19</v>
      </c>
      <c r="BK7" s="38">
        <v>1298.9100000000001</v>
      </c>
      <c r="BL7" s="38">
        <v>1243.71</v>
      </c>
      <c r="BM7" s="38">
        <v>1194.1500000000001</v>
      </c>
      <c r="BN7" s="38">
        <v>1206.79</v>
      </c>
      <c r="BO7" s="38">
        <v>1258.43</v>
      </c>
      <c r="BP7" s="38">
        <v>1260.21</v>
      </c>
      <c r="BQ7" s="38">
        <v>6.05</v>
      </c>
      <c r="BR7" s="38">
        <v>10.08</v>
      </c>
      <c r="BS7" s="38">
        <v>6.21</v>
      </c>
      <c r="BT7" s="38">
        <v>4.97</v>
      </c>
      <c r="BU7" s="38">
        <v>7.12</v>
      </c>
      <c r="BV7" s="38">
        <v>69.87</v>
      </c>
      <c r="BW7" s="38">
        <v>74.3</v>
      </c>
      <c r="BX7" s="38">
        <v>72.260000000000005</v>
      </c>
      <c r="BY7" s="38">
        <v>71.84</v>
      </c>
      <c r="BZ7" s="38">
        <v>73.36</v>
      </c>
      <c r="CA7" s="38">
        <v>75.290000000000006</v>
      </c>
      <c r="CB7" s="38">
        <v>1892.35</v>
      </c>
      <c r="CC7" s="38">
        <v>1826.54</v>
      </c>
      <c r="CD7" s="38">
        <v>2165.83</v>
      </c>
      <c r="CE7" s="38">
        <v>2778.09</v>
      </c>
      <c r="CF7" s="38">
        <v>1915.54</v>
      </c>
      <c r="CG7" s="38">
        <v>234.96</v>
      </c>
      <c r="CH7" s="38">
        <v>221.81</v>
      </c>
      <c r="CI7" s="38">
        <v>230.02</v>
      </c>
      <c r="CJ7" s="38">
        <v>228.47</v>
      </c>
      <c r="CK7" s="38">
        <v>224.88</v>
      </c>
      <c r="CL7" s="38">
        <v>215.41</v>
      </c>
      <c r="CM7" s="38" t="s">
        <v>104</v>
      </c>
      <c r="CN7" s="38" t="s">
        <v>104</v>
      </c>
      <c r="CO7" s="38" t="s">
        <v>104</v>
      </c>
      <c r="CP7" s="38" t="s">
        <v>104</v>
      </c>
      <c r="CQ7" s="38" t="s">
        <v>104</v>
      </c>
      <c r="CR7" s="38">
        <v>42.9</v>
      </c>
      <c r="CS7" s="38">
        <v>43.36</v>
      </c>
      <c r="CT7" s="38">
        <v>42.56</v>
      </c>
      <c r="CU7" s="38">
        <v>42.47</v>
      </c>
      <c r="CV7" s="38">
        <v>42.4</v>
      </c>
      <c r="CW7" s="38">
        <v>42.9</v>
      </c>
      <c r="CX7" s="38">
        <v>79.489999999999995</v>
      </c>
      <c r="CY7" s="38">
        <v>83.33</v>
      </c>
      <c r="CZ7" s="38">
        <v>86.84</v>
      </c>
      <c r="DA7" s="38">
        <v>78.95</v>
      </c>
      <c r="DB7" s="38">
        <v>78.38</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や・す・だ</cp:lastModifiedBy>
  <dcterms:created xsi:type="dcterms:W3CDTF">2021-12-03T07:51:46Z</dcterms:created>
  <dcterms:modified xsi:type="dcterms:W3CDTF">2022-02-28T04:45:45Z</dcterms:modified>
  <cp:category/>
</cp:coreProperties>
</file>