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43 千早赤阪村○\"/>
    </mc:Choice>
  </mc:AlternateContent>
  <workbookProtection workbookAlgorithmName="SHA-512" workbookHashValue="QgDTiZiYtWA/UesN3RVosbrLp2iB+FaZMgOJK+XM7gYiRiz1eN3TyydlZJ3VqFed6CEypdL/eeyfGTEWcTUbKA==" workbookSaltValue="X98lzsfJrhPjzbgCu3hXqw=="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<sst xmlns="http://schemas.openxmlformats.org/spreadsheetml/2006/main" count="241" uniqueCount="121">
  <si>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</si>
  <si>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</si>
  <si>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</si>
  <si>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</si>
  <si>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</si>
  <si>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</si>
  <si>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</si>
  <si>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</si>
  <si>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</si>
  <si>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</si>
  <si>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</si>
  <si>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</si>
  <si>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</si>
  <si>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</si>
  <si>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</si>
  <si>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</si>
  <si>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</si>
  <si>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</si>
  <si>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</si>
  <si>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</si>
  <si>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</si>
  <si>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</si>
  <si>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</si>
  <si>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</si>
  <si>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</si>
  <si>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</si>
  <si>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</si>
  <si>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</si>
  <si>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</si>
  <si>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</si>
  <si>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</si>
  <si>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</si>
  <si>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</si>
  <si>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</si>
  <si>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</si>
  <si>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</si>
  <si>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</si>
  <si>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</si>
  <si>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</si>
  <si>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</si>
  <si>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</si>
  <si>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</si>
  <si>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</si>
  <si>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</si>
  <si>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</si>
  <si>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</si>
  <si>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</si>
  <si>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</si>
  <si>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</si>
  <si>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</si>
  <si>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</si>
  <si>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</si>
  <si>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</si>
  <si>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</si>
  <si>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</si>
  <si>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</si>
  <si>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</si>
  <si>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</si>
  <si>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</si>
  <si>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</si>
  <si>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</si>
  <si>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</si>
  <si>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</si>
  <si>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</si>
  <si>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</si>
  <si>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</si>
  <si>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</si>
  <si>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</si>
  <si>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</si>
  <si>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</si>
  <si>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</si>
  <si>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</si>
  <si>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</si>
  <si>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</si>
  <si>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</si>
  <si>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</si>
  <si>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</si>
  <si>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</si>
  <si>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</si>
  <si>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</si>
  <si>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</si>
  <si>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</si>
  <si>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</si>
  <si>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</si>
  <si>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</si>
  <si>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</si>
  <si>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</si>
  <si>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</si>
  <si>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</si>
  <si>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</si>
  <si>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</si>
  <si>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</si>
  <si>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</si>
  <si>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</si>
  <si>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</si>
  <si>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</si>
  <si>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</si>
  <si>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</si>
  <si>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</si>
  <si>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</si>
  <si>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</si>
  <si>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</si>
  <si>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</si>
  <si>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</si>
  <si>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</si>
  <si>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</si>
  <si>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</si>
  <si>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</si>
  <si>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</si>
  <si>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</si>
  <si>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</si>
  <si>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</si>
  <si>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</si>
  <si>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</si>
  <si>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</si>
  <si>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</si>
  <si>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</si>
  <si>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</si>
  <si>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村の下水道事業は平成6年度から工事着手し、平成9年度から供用を開始しました。下水道整備について、近隣市町に比べて遅れた事もあり、事業開始直後から平成16年度までは、多額の事業費を投入し整備を進めました。その財源には企業債を充てている事から地方債に係る償還金も年々増加し下水道事業特別会計を圧迫しているため、企業債残高対事業規模比率については類似団体平均値を上回っている状況にあります。平成17年度から事業費を抑制し、地方債の借入額を減らしたため、平成30年度は一時的に増加しましたが、緩やかな減少傾向にあります。
　人口減少のため水洗化率及び経費回収率は低下傾向にあります。経費回収率については、他市町とともに流域下水道処理場で汚水の処理を行う事から処理場を管理・運営している大阪府への負担金などの維持管理経費が増加傾向にある事も要因の一つであると考えられます。
　また、汚水処理原価についても他項目と同様に、類似団体平均値を大きく上回っています。
　水洗化率向上に向けた取組として、広報紙での啓発や工事施工時に個別説明を継続的に行っています。</t>
    <phoneticPr fontId="4"/>
  </si>
  <si>
    <t>　本村の下水道施設のほとんどは、整備後20年程度と比較的新しいが、開発団地から公共下水道へ引き継いだ施設について令和2年度に一部改築を行うと共に、40年以上経過している老朽化した管渠については、令和元年に策定したストックマネジメント計画を基に点検・調査を実施しました。</t>
    <rPh sb="56" eb="58">
      <t>レイワ</t>
    </rPh>
    <rPh sb="70" eb="71">
      <t>トモ</t>
    </rPh>
    <rPh sb="89" eb="91">
      <t>カンキョ</t>
    </rPh>
    <rPh sb="97" eb="99">
      <t>レイワ</t>
    </rPh>
    <rPh sb="99" eb="101">
      <t>ガンネン</t>
    </rPh>
    <rPh sb="102" eb="104">
      <t>サクテイ</t>
    </rPh>
    <rPh sb="116" eb="118">
      <t>ケイカク</t>
    </rPh>
    <rPh sb="119" eb="120">
      <t>モト</t>
    </rPh>
    <rPh sb="121" eb="123">
      <t>テンケン</t>
    </rPh>
    <rPh sb="124" eb="126">
      <t>チョウサ</t>
    </rPh>
    <rPh sb="127" eb="129">
      <t>ジッシ</t>
    </rPh>
    <phoneticPr fontId="4"/>
  </si>
  <si>
    <t xml:space="preserve"> 下水道事業として、現在までに「事業費の抑制」「人件費の削減(特別会計に係る職員の削減)」などを行ってきましたが、人口減少に伴う使用料の減収、地方債償還金の増加などが要因となって、一般会計からの繰入金に依存する状態です。今後は施設の老朽化などの維持管理費も増大する事が予測される事から使用料の見直しの検討も必要ですが、現在設定している使用料は、他市町よりも高い料金設定です。令和2年度から3ヶ年かけて地方公営企業会計の法適用化を行います。また、令和2年度には経営戦略を策定しました。
　老朽化した施設への対策として令和元年度に策定したストックマネジメント計画を基に、令和2年度より点検・調査業務を実施し、順次計画的に改築更新を実施していく予定です。
　各指標が類似団体平均値を下回っている状況について、平成29年度から引き続き使用料の徴収業務を大阪広域水道企業団に委託し、企業団と連携しながら滞納対策の強化など徴収率や住民サービスの向上を図り、今後も自主財源の確保に努めてまいります。また、継続的に未水洗化世帯への広報活動を行い下水道事業の経営安定化を図ります。</t>
    <rPh sb="212" eb="213">
      <t>カ</t>
    </rPh>
    <rPh sb="214" eb="215">
      <t>オコナ</t>
    </rPh>
    <rPh sb="234" eb="236">
      <t>サクテイ</t>
    </rPh>
    <rPh sb="280" eb="281">
      <t>モト</t>
    </rPh>
    <rPh sb="283" eb="285">
      <t>レイワ</t>
    </rPh>
    <rPh sb="286" eb="288">
      <t>ネンド</t>
    </rPh>
    <rPh sb="290" eb="292">
      <t>テンケン</t>
    </rPh>
    <rPh sb="293" eb="295">
      <t>チョウサ</t>
    </rPh>
    <rPh sb="295" eb="297">
      <t>ギョウム</t>
    </rPh>
    <rPh sb="298" eb="300">
      <t>ジッシ</t>
    </rPh>
    <rPh sb="302" eb="304">
      <t>ジュンジ</t>
    </rPh>
    <rPh sb="304" eb="307">
      <t>ケイカクテキ</t>
    </rPh>
    <rPh sb="308" eb="310">
      <t>カイチク</t>
    </rPh>
    <rPh sb="310" eb="312">
      <t>コウシン</t>
    </rPh>
    <rPh sb="313" eb="315">
      <t>ジッシ</t>
    </rPh>
    <rPh sb="319" eb="32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</si>
</sst>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F-4E17-892A-3EA15AC89E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c:v>
                </c:pt>
                <c:pt idx="4">
                  <c:v>0.32</c:v>
                </c:pt>
              </c:numCache>
            </c:numRef>
          </c:val>
          <c:smooth val="0"/>
          <c:extLst>
            <c:ext xmlns:c16="http://schemas.microsoft.com/office/drawing/2014/chart" uri="{C3380CC4-5D6E-409C-BE32-E72D297353CC}">
              <c16:uniqueId val="{00000001-D78F-4E17-892A-3EA15AC89E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CE-43CF-9FC1-145645ECC2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49.27</c:v>
                </c:pt>
                <c:pt idx="4">
                  <c:v>49.47</c:v>
                </c:pt>
              </c:numCache>
            </c:numRef>
          </c:val>
          <c:smooth val="0"/>
          <c:extLst>
            <c:ext xmlns:c16="http://schemas.microsoft.com/office/drawing/2014/chart" uri="{C3380CC4-5D6E-409C-BE32-E72D297353CC}">
              <c16:uniqueId val="{00000001-3ACE-43CF-9FC1-145645ECC2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87.67</c:v>
                </c:pt>
                <c:pt idx="1">
                  <c:v>87.62</c:v>
                </c:pt>
                <c:pt idx="2">
                  <c:v>85.97</c:v>
                </c:pt>
                <c:pt idx="3">
                  <c:v>85.81</c:v>
                </c:pt>
                <c:pt idx="4">
                  <c:v>85.63</c:v>
                </c:pt>
              </c:numCache>
            </c:numRef>
          </c:val>
          <c:extLst>
            <c:ext xmlns:c16="http://schemas.microsoft.com/office/drawing/2014/chart" uri="{C3380CC4-5D6E-409C-BE32-E72D297353CC}">
              <c16:uniqueId val="{00000000-C85A-4BC6-9182-56628E0CE4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83.16</c:v>
                </c:pt>
                <c:pt idx="4">
                  <c:v>82.06</c:v>
                </c:pt>
              </c:numCache>
            </c:numRef>
          </c:val>
          <c:smooth val="0"/>
          <c:extLst>
            <c:ext xmlns:c16="http://schemas.microsoft.com/office/drawing/2014/chart" uri="{C3380CC4-5D6E-409C-BE32-E72D297353CC}">
              <c16:uniqueId val="{00000001-C85A-4BC6-9182-56628E0CE4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45.96</c:v>
                </c:pt>
                <c:pt idx="1">
                  <c:v>52.47</c:v>
                </c:pt>
                <c:pt idx="2">
                  <c:v>46.71</c:v>
                </c:pt>
                <c:pt idx="3">
                  <c:v>47.73</c:v>
                </c:pt>
                <c:pt idx="4">
                  <c:v>54.6</c:v>
                </c:pt>
              </c:numCache>
            </c:numRef>
          </c:val>
          <c:extLst>
            <c:ext xmlns:c16="http://schemas.microsoft.com/office/drawing/2014/chart" uri="{C3380CC4-5D6E-409C-BE32-E72D297353CC}">
              <c16:uniqueId val="{00000000-B858-409B-B62F-6D064A9CB0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8-409B-B62F-6D064A9CB0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31-40BC-8CB5-D62358BD10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1-40BC-8CB5-D62358BD10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F-4D6D-855A-4A5ED0602E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F-4D6D-855A-4A5ED0602E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6-4D8A-9F68-E34D79C39F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6-4D8A-9F68-E34D79C39F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E-4846-A772-8954B1FD84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E-4846-A772-8954B1FD84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1922.74</c:v>
                </c:pt>
                <c:pt idx="1">
                  <c:v>1781</c:v>
                </c:pt>
                <c:pt idx="2">
                  <c:v>2126.84</c:v>
                </c:pt>
                <c:pt idx="3">
                  <c:v>1930.34</c:v>
                </c:pt>
                <c:pt idx="4">
                  <c:v>1713.83</c:v>
                </c:pt>
              </c:numCache>
            </c:numRef>
          </c:val>
          <c:extLst>
            <c:ext xmlns:c16="http://schemas.microsoft.com/office/drawing/2014/chart" uri="{C3380CC4-5D6E-409C-BE32-E72D297353CC}">
              <c16:uniqueId val="{00000000-C2A8-41DF-A5D0-3BE11E97C6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1130.42</c:v>
                </c:pt>
                <c:pt idx="4">
                  <c:v>1245.0999999999999</c:v>
                </c:pt>
              </c:numCache>
            </c:numRef>
          </c:val>
          <c:smooth val="0"/>
          <c:extLst>
            <c:ext xmlns:c16="http://schemas.microsoft.com/office/drawing/2014/chart" uri="{C3380CC4-5D6E-409C-BE32-E72D297353CC}">
              <c16:uniqueId val="{00000001-C2A8-41DF-A5D0-3BE11E97C6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47.31</c:v>
                </c:pt>
                <c:pt idx="1">
                  <c:v>47.07</c:v>
                </c:pt>
                <c:pt idx="2">
                  <c:v>38.18</c:v>
                </c:pt>
                <c:pt idx="3">
                  <c:v>35.1</c:v>
                </c:pt>
                <c:pt idx="4">
                  <c:v>29.13</c:v>
                </c:pt>
              </c:numCache>
            </c:numRef>
          </c:val>
          <c:extLst>
            <c:ext xmlns:c16="http://schemas.microsoft.com/office/drawing/2014/chart" uri="{C3380CC4-5D6E-409C-BE32-E72D297353CC}">
              <c16:uniqueId val="{00000000-D984-436A-8079-3BCC41A1EB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74.17</c:v>
                </c:pt>
                <c:pt idx="4">
                  <c:v>79.77</c:v>
                </c:pt>
              </c:numCache>
            </c:numRef>
          </c:val>
          <c:smooth val="0"/>
          <c:extLst>
            <c:ext xmlns:c16="http://schemas.microsoft.com/office/drawing/2014/chart" uri="{C3380CC4-5D6E-409C-BE32-E72D297353CC}">
              <c16:uniqueId val="{00000001-D984-436A-8079-3BCC41A1EB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282.55</c:v>
                </c:pt>
                <c:pt idx="1">
                  <c:v>304.31</c:v>
                </c:pt>
                <c:pt idx="2">
                  <c:v>358.26</c:v>
                </c:pt>
                <c:pt idx="3">
                  <c:v>387.27</c:v>
                </c:pt>
                <c:pt idx="4">
                  <c:v>483.4</c:v>
                </c:pt>
              </c:numCache>
            </c:numRef>
          </c:val>
          <c:extLst>
            <c:ext xmlns:c16="http://schemas.microsoft.com/office/drawing/2014/chart" uri="{C3380CC4-5D6E-409C-BE32-E72D297353CC}">
              <c16:uniqueId val="{00000000-A168-4E0D-9A1A-49A860972E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230.95</c:v>
                </c:pt>
                <c:pt idx="4">
                  <c:v>214.56</c:v>
                </c:pt>
              </c:numCache>
            </c:numRef>
          </c:val>
          <c:smooth val="0"/>
          <c:extLst>
            <c:ext xmlns:c16="http://schemas.microsoft.com/office/drawing/2014/chart" uri="{C3380CC4-5D6E-409C-BE32-E72D297353CC}">
              <c16:uniqueId val="{00000001-A168-4E0D-9A1A-49A860972E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千早赤阪村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5079</v>
      </c>
      <c r="AM8" s="51"/>
      <c r="AN8" s="51"/>
      <c r="AO8" s="51"/>
      <c r="AP8" s="51"/>
      <c r="AQ8" s="51"/>
      <c r="AR8" s="51"/>
      <c r="AS8" s="51"/>
      <c r="AT8" s="46">
        <f>データ!T6</f>
        <v>37.299999999999997</v>
      </c>
      <c r="AU8" s="46"/>
      <c r="AV8" s="46"/>
      <c r="AW8" s="46"/>
      <c r="AX8" s="46"/>
      <c r="AY8" s="46"/>
      <c r="AZ8" s="46"/>
      <c r="BA8" s="46"/>
      <c r="BB8" s="46">
        <f>データ!U6</f>
        <v>136.16999999999999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77.92</v>
      </c>
      <c r="Q10" s="46"/>
      <c r="R10" s="46"/>
      <c r="S10" s="46"/>
      <c r="T10" s="46"/>
      <c r="U10" s="46"/>
      <c r="V10" s="46"/>
      <c r="W10" s="46">
        <f>データ!Q6</f>
        <v>95.07</v>
      </c>
      <c r="X10" s="46"/>
      <c r="Y10" s="46"/>
      <c r="Z10" s="46"/>
      <c r="AA10" s="46"/>
      <c r="AB10" s="46"/>
      <c r="AC10" s="46"/>
      <c r="AD10" s="51">
        <f>データ!R6</f>
        <v>2442</v>
      </c>
      <c r="AE10" s="51"/>
      <c r="AF10" s="51"/>
      <c r="AG10" s="51"/>
      <c r="AH10" s="51"/>
      <c r="AI10" s="51"/>
      <c r="AJ10" s="51"/>
      <c r="AK10" s="2"/>
      <c r="AL10" s="51">
        <f>データ!V6</f>
        <v>3946</v>
      </c>
      <c r="AM10" s="51"/>
      <c r="AN10" s="51"/>
      <c r="AO10" s="51"/>
      <c r="AP10" s="51"/>
      <c r="AQ10" s="51"/>
      <c r="AR10" s="51"/>
      <c r="AS10" s="51"/>
      <c r="AT10" s="46">
        <f>データ!W6</f>
        <v>1.61</v>
      </c>
      <c r="AU10" s="46"/>
      <c r="AV10" s="46"/>
      <c r="AW10" s="46"/>
      <c r="AX10" s="46"/>
      <c r="AY10" s="46"/>
      <c r="AZ10" s="46"/>
      <c r="BA10" s="46"/>
      <c r="BB10" s="46">
        <f>データ!X6</f>
        <v>2450.9299999999998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cHNxGRsNYByrowUDpy3Eo/3OjsOf/nBbvQDzk2DvE4Q439bxVJLizXmdAZtLBTHdRPsRk0jDSiFF6geGwgk2qQ==" saltValue="u4NUZtCQBBWdWRD+I8dD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273830</v>
      </c>
      <c r="D6" s="33">
        <f t="shared" si="3"/>
        <v>47</v>
      </c>
      <c r="E6" s="33">
        <f t="shared" si="3"/>
        <v>17</v>
      </c>
      <c r="F6" s="33">
        <f t="shared" si="3"/>
        <v>1</v>
      </c>
      <c r="G6" s="33">
        <f t="shared" si="3"/>
        <v>0</v>
      </c>
      <c r="H6" s="33" t="str">
        <f t="shared" si="3"/>
        <v>大阪府　千早赤阪村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77.92</v>
      </c>
      <c r="Q6" s="34">
        <f t="shared" si="3"/>
        <v>95.07</v>
      </c>
      <c r="R6" s="34">
        <f t="shared" si="3"/>
        <v>2442</v>
      </c>
      <c r="S6" s="34">
        <f t="shared" si="3"/>
        <v>5079</v>
      </c>
      <c r="T6" s="34">
        <f t="shared" si="3"/>
        <v>37.299999999999997</v>
      </c>
      <c r="U6" s="34">
        <f t="shared" si="3"/>
        <v>136.16999999999999</v>
      </c>
      <c r="V6" s="34">
        <f t="shared" si="3"/>
        <v>3946</v>
      </c>
      <c r="W6" s="34">
        <f t="shared" si="3"/>
        <v>1.61</v>
      </c>
      <c r="X6" s="34">
        <f t="shared" si="3"/>
        <v>2450.9299999999998</v>
      </c>
      <c r="Y6" s="35">
        <f>IF(Y7="",NA(),Y7)</f>
        <v>45.96</v>
      </c>
      <c r="Z6" s="35">
        <f t="shared" ref="Z6:AH6" si="4">IF(Z7="",NA(),Z7)</f>
        <v>52.47</v>
      </c>
      <c r="AA6" s="35">
        <f t="shared" si="4"/>
        <v>46.71</v>
      </c>
      <c r="AB6" s="35">
        <f t="shared" si="4"/>
        <v>47.73</v>
      </c>
      <c r="AC6" s="35">
        <f t="shared" si="4"/>
        <v>54.6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1922.74</v>
      </c>
      <c r="BG6" s="35">
        <f t="shared" ref="BG6:BO6" si="7">IF(BG7="",NA(),BG7)</f>
        <v>1781</v>
      </c>
      <c r="BH6" s="35">
        <f t="shared" si="7"/>
        <v>2126.84</v>
      </c>
      <c r="BI6" s="35">
        <f t="shared" si="7"/>
        <v>1930.34</v>
      </c>
      <c r="BJ6" s="35">
        <f t="shared" si="7"/>
        <v>1713.83</v>
      </c>
      <c r="BK6" s="35">
        <f t="shared" si="7"/>
        <v>1111.31</v>
      </c>
      <c r="BL6" s="35">
        <f t="shared" si="7"/>
        <v>966.33</v>
      </c>
      <c r="BM6" s="35">
        <f t="shared" si="7"/>
        <v>958.81</v>
      </c>
      <c r="BN6" s="35">
        <f t="shared" si="7"/>
        <v>1130.42</v>
      </c>
      <c r="BO6" s="35">
        <f t="shared" si="7"/>
        <v>1245.0999999999999</v>
      </c>
      <c r="BP6" s="34" t="str">
        <f>IF(BP7="","",IF(BP7="-","【-】","【"&amp;SUBSTITUTE(TEXT(BP7,"#,##0.00"),"-","△")&amp;"】"))</f>
        <v>【705.21】</v>
      </c>
      <c r="BQ6" s="35">
        <f>IF(BQ7="",NA(),BQ7)</f>
        <v>47.31</v>
      </c>
      <c r="BR6" s="35">
        <f t="shared" ref="BR6:BZ6" si="8">IF(BR7="",NA(),BR7)</f>
        <v>47.07</v>
      </c>
      <c r="BS6" s="35">
        <f t="shared" si="8"/>
        <v>38.18</v>
      </c>
      <c r="BT6" s="35">
        <f t="shared" si="8"/>
        <v>35.1</v>
      </c>
      <c r="BU6" s="35">
        <f t="shared" si="8"/>
        <v>29.13</v>
      </c>
      <c r="BV6" s="35">
        <f t="shared" si="8"/>
        <v>75.540000000000006</v>
      </c>
      <c r="BW6" s="35">
        <f t="shared" si="8"/>
        <v>81.739999999999995</v>
      </c>
      <c r="BX6" s="35">
        <f t="shared" si="8"/>
        <v>82.88</v>
      </c>
      <c r="BY6" s="35">
        <f t="shared" si="8"/>
        <v>74.17</v>
      </c>
      <c r="BZ6" s="35">
        <f t="shared" si="8"/>
        <v>79.77</v>
      </c>
      <c r="CA6" s="34" t="str">
        <f>IF(CA7="","",IF(CA7="-","【-】","【"&amp;SUBSTITUTE(TEXT(CA7,"#,##0.00"),"-","△")&amp;"】"))</f>
        <v>【98.96】</v>
      </c>
      <c r="CB6" s="35">
        <f>IF(CB7="",NA(),CB7)</f>
        <v>282.55</v>
      </c>
      <c r="CC6" s="35">
        <f t="shared" ref="CC6:CK6" si="9">IF(CC7="",NA(),CC7)</f>
        <v>304.31</v>
      </c>
      <c r="CD6" s="35">
        <f t="shared" si="9"/>
        <v>358.26</v>
      </c>
      <c r="CE6" s="35">
        <f t="shared" si="9"/>
        <v>387.27</v>
      </c>
      <c r="CF6" s="35">
        <f t="shared" si="9"/>
        <v>483.4</v>
      </c>
      <c r="CG6" s="35">
        <f t="shared" si="9"/>
        <v>207.96</v>
      </c>
      <c r="CH6" s="35">
        <f t="shared" si="9"/>
        <v>194.31</v>
      </c>
      <c r="CI6" s="35">
        <f t="shared" si="9"/>
        <v>190.99</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49.27</v>
      </c>
      <c r="CV6" s="35">
        <f t="shared" si="10"/>
        <v>49.47</v>
      </c>
      <c r="CW6" s="34" t="str">
        <f>IF(CW7="","",IF(CW7="-","【-】","【"&amp;SUBSTITUTE(TEXT(CW7,"#,##0.00"),"-","△")&amp;"】"))</f>
        <v>【59.57】</v>
      </c>
      <c r="CX6" s="35">
        <f>IF(CX7="",NA(),CX7)</f>
        <v>87.67</v>
      </c>
      <c r="CY6" s="35">
        <f t="shared" ref="CY6:DG6" si="11">IF(CY7="",NA(),CY7)</f>
        <v>87.62</v>
      </c>
      <c r="CZ6" s="35">
        <f t="shared" si="11"/>
        <v>85.97</v>
      </c>
      <c r="DA6" s="35">
        <f t="shared" si="11"/>
        <v>85.81</v>
      </c>
      <c r="DB6" s="35">
        <f t="shared" si="11"/>
        <v>85.63</v>
      </c>
      <c r="DC6" s="35">
        <f t="shared" si="11"/>
        <v>83.91</v>
      </c>
      <c r="DD6" s="35">
        <f t="shared" si="11"/>
        <v>83.51</v>
      </c>
      <c r="DE6" s="35">
        <f t="shared" si="11"/>
        <v>83.02</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v>
      </c>
      <c r="EN6" s="35">
        <f t="shared" si="14"/>
        <v>0.32</v>
      </c>
      <c r="EO6" s="34" t="str">
        <f>IF(EO7="","",IF(EO7="-","【-】","【"&amp;SUBSTITUTE(TEXT(EO7,"#,##0.00"),"-","△")&amp;"】"))</f>
        <v>【0.30】</v>
      </c>
    </row>
    <row r="7" spans="1:145" s="36" customFormat="1" x14ac:dyDescent="0.15">
      <c r="A7" s="28"/>
      <c r="B7" s="37">
        <v>2020</v>
      </c>
      <c r="C7" s="37">
        <v>273830</v>
      </c>
      <c r="D7" s="37">
        <v>47</v>
      </c>
      <c r="E7" s="37">
        <v>17</v>
      </c>
      <c r="F7" s="37">
        <v>1</v>
      </c>
      <c r="G7" s="37">
        <v>0</v>
      </c>
      <c r="H7" s="37" t="s">
        <v>98</v>
      </c>
      <c r="I7" s="37" t="s">
        <v>99</v>
      </c>
      <c r="J7" s="37" t="s">
        <v>100</v>
      </c>
      <c r="K7" s="37" t="s">
        <v>101</v>
      </c>
      <c r="L7" s="37" t="s">
        <v>102</v>
      </c>
      <c r="M7" s="37" t="s">
        <v>103</v>
      </c>
      <c r="N7" s="38" t="s">
        <v>104</v>
      </c>
      <c r="O7" s="38" t="s">
        <v>105</v>
      </c>
      <c r="P7" s="38">
        <v>77.92</v>
      </c>
      <c r="Q7" s="38">
        <v>95.07</v>
      </c>
      <c r="R7" s="38">
        <v>2442</v>
      </c>
      <c r="S7" s="38">
        <v>5079</v>
      </c>
      <c r="T7" s="38">
        <v>37.299999999999997</v>
      </c>
      <c r="U7" s="38">
        <v>136.16999999999999</v>
      </c>
      <c r="V7" s="38">
        <v>3946</v>
      </c>
      <c r="W7" s="38">
        <v>1.61</v>
      </c>
      <c r="X7" s="38">
        <v>2450.9299999999998</v>
      </c>
      <c r="Y7" s="38">
        <v>45.96</v>
      </c>
      <c r="Z7" s="38">
        <v>52.47</v>
      </c>
      <c r="AA7" s="38">
        <v>46.71</v>
      </c>
      <c r="AB7" s="38">
        <v>47.73</v>
      </c>
      <c r="AC7" s="38">
        <v>54.6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1922.74</v>
      </c>
      <c r="BG7" s="38">
        <v>1781</v>
      </c>
      <c r="BH7" s="38">
        <v>2126.84</v>
      </c>
      <c r="BI7" s="38">
        <v>1930.34</v>
      </c>
      <c r="BJ7" s="38">
        <v>1713.83</v>
      </c>
      <c r="BK7" s="38">
        <v>1111.31</v>
      </c>
      <c r="BL7" s="38">
        <v>966.33</v>
      </c>
      <c r="BM7" s="38">
        <v>958.81</v>
      </c>
      <c r="BN7" s="38">
        <v>1130.42</v>
      </c>
      <c r="BO7" s="38">
        <v>1245.0999999999999</v>
      </c>
      <c r="BP7" s="38">
        <v>705.21</v>
      </c>
      <c r="BQ7" s="38">
        <v>47.31</v>
      </c>
      <c r="BR7" s="38">
        <v>47.07</v>
      </c>
      <c r="BS7" s="38">
        <v>38.18</v>
      </c>
      <c r="BT7" s="38">
        <v>35.1</v>
      </c>
      <c r="BU7" s="38">
        <v>29.13</v>
      </c>
      <c r="BV7" s="38">
        <v>75.540000000000006</v>
      </c>
      <c r="BW7" s="38">
        <v>81.739999999999995</v>
      </c>
      <c r="BX7" s="38">
        <v>82.88</v>
      </c>
      <c r="BY7" s="38">
        <v>74.17</v>
      </c>
      <c r="BZ7" s="38">
        <v>79.77</v>
      </c>
      <c r="CA7" s="38">
        <v>98.96</v>
      </c>
      <c r="CB7" s="38">
        <v>282.55</v>
      </c>
      <c r="CC7" s="38">
        <v>304.31</v>
      </c>
      <c r="CD7" s="38">
        <v>358.26</v>
      </c>
      <c r="CE7" s="38">
        <v>387.27</v>
      </c>
      <c r="CF7" s="38">
        <v>483.4</v>
      </c>
      <c r="CG7" s="38">
        <v>207.96</v>
      </c>
      <c r="CH7" s="38">
        <v>194.31</v>
      </c>
      <c r="CI7" s="38">
        <v>190.99</v>
      </c>
      <c r="CJ7" s="38">
        <v>230.95</v>
      </c>
      <c r="CK7" s="38">
        <v>214.56</v>
      </c>
      <c r="CL7" s="38">
        <v>134.52000000000001</v>
      </c>
      <c r="CM7" s="38" t="s">
        <v>104</v>
      </c>
      <c r="CN7" s="38" t="s">
        <v>104</v>
      </c>
      <c r="CO7" s="38" t="s">
        <v>104</v>
      </c>
      <c r="CP7" s="38" t="s">
        <v>104</v>
      </c>
      <c r="CQ7" s="38" t="s">
        <v>104</v>
      </c>
      <c r="CR7" s="38">
        <v>53.51</v>
      </c>
      <c r="CS7" s="38">
        <v>53.5</v>
      </c>
      <c r="CT7" s="38">
        <v>52.58</v>
      </c>
      <c r="CU7" s="38">
        <v>49.27</v>
      </c>
      <c r="CV7" s="38">
        <v>49.47</v>
      </c>
      <c r="CW7" s="38">
        <v>59.57</v>
      </c>
      <c r="CX7" s="38">
        <v>87.67</v>
      </c>
      <c r="CY7" s="38">
        <v>87.62</v>
      </c>
      <c r="CZ7" s="38">
        <v>85.97</v>
      </c>
      <c r="DA7" s="38">
        <v>85.81</v>
      </c>
      <c r="DB7" s="38">
        <v>85.63</v>
      </c>
      <c r="DC7" s="38">
        <v>83.91</v>
      </c>
      <c r="DD7" s="38">
        <v>83.51</v>
      </c>
      <c r="DE7" s="38">
        <v>83.02</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2022-02-10T09:25:34Z</cp:lastPrinted>
  <dcterms:created xsi:type="dcterms:W3CDTF">2021-12-03T07:45:50Z</dcterms:created>
  <dcterms:modified xsi:type="dcterms:W3CDTF">2022-02-28T04:44:46Z</dcterms:modified>
  <cp:category/>
</cp:coreProperties>
</file>