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8 熊取町○\"/>
    </mc:Choice>
  </mc:AlternateContent>
  <workbookProtection workbookAlgorithmName="SHA-512" workbookHashValue="RWDACaxh/VFFmOSEPslcBgJQOIHug8fU3GcwgbzkTV/c8DxWUJGjlgDjJsOkY9m4wSk+vpNCVy/AUN8q69xq/g==" workbookSaltValue="cMdxVA9nPXa26FJuBPa3XA==" workbookSpinCount="100000" lockStructure="1"/>
  <bookViews>
    <workbookView xWindow="22935" yWindow="-105" windowWidth="23250" windowHeight="125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<sst xmlns="http://schemas.openxmlformats.org/spreadsheetml/2006/main" count="278" uniqueCount="115">
  <si>
    <t>業種CD</t>
    <rPh sb="0" eb="2">
      <t>ギョウシュ</t>
    </rPh>
    <phoneticPr fontId="1"/>
  </si>
  <si>
    <t>管理者の情報</t>
    <rPh sb="0" eb="3">
      <t>カンリシャ</t>
    </rPh>
    <rPh sb="4" eb="6">
      <t>ジョウホウ</t>
    </rPh>
    <phoneticPr fontId="1"/>
  </si>
  <si>
    <t>事業CD</t>
    <rPh sb="0" eb="2">
      <t>ジギョウ</t>
    </rPh>
    <phoneticPr fontId="1"/>
  </si>
  <si>
    <t>1②</t>
  </si>
  <si>
    <t>事業名</t>
  </si>
  <si>
    <t>業務名</t>
    <rPh sb="2" eb="3">
      <t>メイ</t>
    </rPh>
    <phoneticPr fontId="1"/>
  </si>
  <si>
    <t>経営比較分析表（令和2年度決算）</t>
    <rPh sb="8" eb="10">
      <t>レイワ</t>
    </rPh>
    <rPh sb="11" eb="13">
      <t>ネンド</t>
    </rPh>
    <phoneticPr fontId="1"/>
  </si>
  <si>
    <t>1④</t>
  </si>
  <si>
    <t>2. 老朽化の状況について</t>
  </si>
  <si>
    <t>処理区域内人口(人)</t>
    <rPh sb="0" eb="2">
      <t>ショリ</t>
    </rPh>
    <rPh sb="2" eb="5">
      <t>クイキナイ</t>
    </rPh>
    <phoneticPr fontId="1"/>
  </si>
  <si>
    <t>比率(N-4)</t>
    <rPh sb="0" eb="2">
      <t>ヒリツ</t>
    </rPh>
    <phoneticPr fontId="1"/>
  </si>
  <si>
    <t>1. 経営の健全性・効率性</t>
    <rPh sb="3" eb="5">
      <t>ケイエイ</t>
    </rPh>
    <rPh sb="6" eb="9">
      <t>ケンゼンセイ</t>
    </rPh>
    <rPh sb="10" eb="12">
      <t>コウリツ</t>
    </rPh>
    <rPh sb="12" eb="13">
      <t>セイ</t>
    </rPh>
    <phoneticPr fontId="1"/>
  </si>
  <si>
    <t>2③</t>
  </si>
  <si>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</si>
  <si>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</si>
  <si>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</si>
  <si>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</si>
  <si>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分析欄</t>
    <rPh sb="0" eb="2">
      <t>ブンセキ</t>
    </rPh>
    <rPh sb="2" eb="3">
      <t>ラン</t>
    </rPh>
    <phoneticPr fontId="1"/>
  </si>
  <si>
    <t>1①</t>
  </si>
  <si>
    <t>②累積欠損金比率(％)</t>
  </si>
  <si>
    <t>－</t>
  </si>
  <si>
    <t>団体CD</t>
    <rPh sb="0" eb="2">
      <t>ダンタイ</t>
    </rPh>
    <phoneticPr fontId="1"/>
  </si>
  <si>
    <t>都道府県名</t>
    <rPh sb="0" eb="4">
      <t>トドウフケン</t>
    </rPh>
    <rPh sb="4" eb="5">
      <t>メイ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</si>
  <si>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</si>
  <si>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業種名</t>
    <rPh sb="2" eb="3">
      <t>メイ</t>
    </rPh>
    <phoneticPr fontId="1"/>
  </si>
  <si>
    <t>■</t>
  </si>
  <si>
    <t>項番</t>
    <rPh sb="0" eb="2">
      <t>コウバン</t>
    </rPh>
    <phoneticPr fontId="1"/>
  </si>
  <si>
    <t>類似団体区分</t>
    <rPh sb="4" eb="6">
      <t>クブン</t>
    </rPh>
    <phoneticPr fontId="1"/>
  </si>
  <si>
    <r>
      <t>　①類似団体平均値に比べ低い数値となっていますが、これは公営企業会計を導入し3年目であることから減価償却累計額を3年分しか計上していないためです。
　</t>
    </r>
    <r>
      <rPr>
        <sz val="11"/>
        <rFont val="ＭＳ ゴシック"/>
        <family val="3"/>
        <charset val="128"/>
      </rPr>
      <t>②</t>
    </r>
    <r>
      <rPr>
        <sz val="11"/>
        <rFont val="ＭＳ ゴシック"/>
        <family val="3"/>
        <charset val="128"/>
      </rPr>
      <t>現在、耐用年数が50年を経過する管渠については、民間開発業者から譲渡された雨水管渠が一部存在しますが、管渠老朽化率には反映されていません。これらの管渠について、今後数値化していきます。
　③点検調査計画に基づき令和3年度より、管渠調査を実施していきます。</t>
    </r>
    <rPh sb="118" eb="120">
      <t>イチブ</t>
    </rPh>
    <rPh sb="120" eb="122">
      <t>ソンザイ</t>
    </rPh>
    <rPh sb="127" eb="129">
      <t>カンキョ</t>
    </rPh>
    <rPh sb="129" eb="132">
      <t>ロウキュウカ</t>
    </rPh>
    <rPh sb="132" eb="133">
      <t>リツ</t>
    </rPh>
    <rPh sb="135" eb="137">
      <t>ハンエイ</t>
    </rPh>
    <rPh sb="149" eb="151">
      <t>カンキョ</t>
    </rPh>
    <rPh sb="156" eb="158">
      <t>コンゴ</t>
    </rPh>
    <rPh sb="158" eb="161">
      <t>スウチカ</t>
    </rPh>
    <rPh sb="171" eb="175">
      <t>テンケン</t>
    </rPh>
    <rPh sb="175" eb="177">
      <t>ケイカク</t>
    </rPh>
    <rPh sb="178" eb="179">
      <t>モト</t>
    </rPh>
    <rPh sb="181" eb="183">
      <t>レイワ</t>
    </rPh>
    <rPh sb="184" eb="186">
      <t>ネンド</t>
    </rPh>
    <rPh sb="191" eb="193">
      <t>チョウサ</t>
    </rPh>
    <phoneticPr fontId="1"/>
  </si>
  <si>
    <t>⑤経費回収率(％)</t>
  </si>
  <si>
    <t>全国平均</t>
    <rPh sb="0" eb="2">
      <t>ゼンコク</t>
    </rPh>
    <rPh sb="2" eb="4">
      <t>ヘイキン</t>
    </rPh>
    <phoneticPr fontId="1"/>
  </si>
  <si>
    <t>人口（人）</t>
    <rPh sb="0" eb="2">
      <t>ジンコウ</t>
    </rPh>
    <rPh sb="3" eb="4">
      <t>ヒト</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</si>
  <si>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</si>
  <si>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</si>
  <si>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</si>
  <si>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2①</t>
  </si>
  <si>
    <t>類似団体平均値（平均値）</t>
  </si>
  <si>
    <t>2②</t>
  </si>
  <si>
    <t>①経常収支比率(％)</t>
  </si>
  <si>
    <t>【】</t>
  </si>
  <si>
    <t>グラフ凡例</t>
    <rPh sb="3" eb="5">
      <t>ハンレイ</t>
    </rPh>
    <phoneticPr fontId="1"/>
  </si>
  <si>
    <t>大項目</t>
    <rPh sb="0" eb="3">
      <t>ダイコウモク</t>
    </rPh>
    <phoneticPr fontId="1"/>
  </si>
  <si>
    <t>中項目</t>
    <rPh sb="0" eb="1">
      <t>チュウ</t>
    </rPh>
    <rPh sb="1" eb="3">
      <t>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</si>
  <si>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</si>
  <si>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</si>
  <si>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</si>
  <si>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</si>
  <si>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⑦施設利用率(％)</t>
    <rPh sb="1" eb="3">
      <t>シセツ</t>
    </rPh>
    <rPh sb="3" eb="6">
      <t>リヨウリツ</t>
    </rPh>
    <phoneticPr fontId="1"/>
  </si>
  <si>
    <t>人口密度</t>
    <rPh sb="0" eb="2">
      <t>ジンコウ</t>
    </rPh>
    <rPh sb="2" eb="4">
      <t>ミツド</t>
    </rPh>
    <phoneticPr fontId="1"/>
  </si>
  <si>
    <t>業務CD</t>
    <rPh sb="0" eb="2">
      <t>ギョウム</t>
    </rPh>
    <phoneticPr fontId="1"/>
  </si>
  <si>
    <t>自己資本構成比率(％)</t>
  </si>
  <si>
    <t>普及率(％)</t>
  </si>
  <si>
    <t>大阪府　熊取町</t>
  </si>
  <si>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</si>
  <si>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</si>
  <si>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</si>
  <si>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</si>
  <si>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</si>
  <si>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</si>
  <si>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</si>
  <si>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</si>
  <si>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令和2年度全国平均</t>
    <rPh sb="0" eb="2">
      <t>レイワ</t>
    </rPh>
    <rPh sb="3" eb="5">
      <t>ネンド</t>
    </rPh>
    <phoneticPr fontId="1"/>
  </si>
  <si>
    <t>1. 経営の健全性・効率性について</t>
  </si>
  <si>
    <t>1③</t>
  </si>
  <si>
    <t>1⑦</t>
  </si>
  <si>
    <t>下水道事業(法適用)</t>
    <rPh sb="3" eb="5">
      <t>ジギョウ</t>
    </rPh>
    <rPh sb="6" eb="7">
      <t>ホウ</t>
    </rPh>
    <rPh sb="7" eb="9">
      <t>テキヨウ</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</si>
  <si>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</si>
  <si>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</si>
  <si>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</si>
  <si>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</si>
  <si>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</si>
  <si>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</si>
  <si>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</si>
  <si>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</si>
  <si>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</si>
  <si>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</si>
  <si>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</si>
  <si>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</si>
  <si>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</si>
  <si>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</si>
  <si>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</si>
  <si>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</si>
  <si>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</si>
  <si>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</si>
  <si>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</si>
  <si>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</si>
  <si>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</si>
  <si>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</si>
  <si>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</si>
  <si>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</si>
  <si>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</si>
  <si>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</si>
  <si>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</si>
  <si>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</si>
  <si>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</si>
  <si>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</si>
  <si>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</si>
  <si>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</si>
  <si>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</si>
  <si>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</si>
  <si>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</si>
  <si>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Bc2</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</si>
  <si>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</si>
  <si>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</si>
  <si>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</si>
  <si>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</si>
  <si>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</si>
  <si>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</si>
  <si>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</si>
  <si>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</si>
  <si>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</si>
  <si>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</si>
  <si>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</si>
  <si>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r>
      <t>　今年度においても、類似団体平均値との比較においては、概ね良好な事業運営ができていることが確認できましたが、</t>
    </r>
    <r>
      <rPr>
        <sz val="11"/>
        <color theme="1"/>
        <rFont val="ＭＳ ゴシック"/>
        <family val="3"/>
        <charset val="128"/>
      </rPr>
      <t>現金の確保については一時借入金で対応するなど非常に苦慮しています。
　今後も整備が必要な区域が多く長い年月と多くの投資が必要であることに加え、民間開発事業者から無償譲渡された施設の中で法定耐用年数を超えるものが存在することから、</t>
    </r>
    <r>
      <rPr>
        <sz val="11"/>
        <rFont val="ＭＳ ゴシック"/>
        <family val="3"/>
        <charset val="128"/>
      </rPr>
      <t>維持管理に必要な費用も増加することは明らかであります。
　令和3年3月に策定した下水道ビジョン（経営戦略）では、厳しい経営状況が続くことが確認できたため、持続可能で健全な運営を図るため、下水道使用料の見直しを検討するとともに、引き続き計画的で効率的な下水道整備に加え適切な維持管理と長寿命化に着手してまいります。</t>
    </r>
    <rPh sb="1" eb="4">
      <t>コンネンド</t>
    </rPh>
    <rPh sb="64" eb="65">
      <t>イチ</t>
    </rPh>
    <rPh sb="65" eb="66">
      <t>トキ</t>
    </rPh>
    <rPh sb="66" eb="69">
      <t>カリイレキン</t>
    </rPh>
    <rPh sb="70" eb="72">
      <t>タイオウ</t>
    </rPh>
    <rPh sb="186" eb="187">
      <t>アキ</t>
    </rPh>
    <rPh sb="202" eb="204">
      <t>ツキ</t>
    </rPh>
    <rPh sb="204" eb="206">
      <t>サクテイ</t>
    </rPh>
    <rPh sb="224" eb="225">
      <t>キビ</t>
    </rPh>
    <rPh sb="226" eb="231">
      <t>イケイエ</t>
    </rPh>
    <rPh sb="232" eb="233">
      <t>ツヅ</t>
    </rPh>
    <rPh sb="237" eb="239">
      <t>カクニン</t>
    </rPh>
    <rPh sb="245" eb="247">
      <t>ジゾク</t>
    </rPh>
    <rPh sb="247" eb="249">
      <t>カノウ</t>
    </rPh>
    <rPh sb="250" eb="252">
      <t>ケンゼン</t>
    </rPh>
    <rPh sb="253" eb="255">
      <t>ウンエイ</t>
    </rPh>
    <rPh sb="256" eb="257">
      <t>ハカ</t>
    </rPh>
    <rPh sb="261" eb="264">
      <t>ゲスイドウ</t>
    </rPh>
    <rPh sb="264" eb="267">
      <t>シヨウリョウ</t>
    </rPh>
    <rPh sb="268" eb="270">
      <t>ミナオ</t>
    </rPh>
    <rPh sb="272" eb="274">
      <t>ケントウ</t>
    </rPh>
    <rPh sb="281" eb="282">
      <t>ヒ</t>
    </rPh>
    <rPh sb="283" eb="284">
      <t>ツヅ</t>
    </rPh>
    <rPh sb="285" eb="288">
      <t>ケイカクテキ</t>
    </rPh>
    <rPh sb="289" eb="292">
      <t>コウリツテキ</t>
    </rPh>
    <rPh sb="293" eb="298">
      <t>ゲスイドウ</t>
    </rPh>
    <rPh sb="299" eb="300">
      <t>クワ</t>
    </rPh>
    <rPh sb="301" eb="303">
      <t>テキセツ</t>
    </rPh>
    <rPh sb="304" eb="306">
      <t>イジ</t>
    </rPh>
    <rPh sb="306" eb="308">
      <t>カンリ</t>
    </rPh>
    <rPh sb="309" eb="312">
      <t>チョウジュミョウ</t>
    </rPh>
    <rPh sb="312" eb="313">
      <t>カ</t>
    </rPh>
    <rPh sb="314" eb="316">
      <t>チャクシュ</t>
    </rPh>
    <phoneticPr fontId="1"/>
  </si>
  <si>
    <r>
      <t>　①</t>
    </r>
    <r>
      <rPr>
        <sz val="11"/>
        <rFont val="ＭＳ ゴシック"/>
        <family val="3"/>
        <charset val="128"/>
      </rPr>
      <t>経常収支比率は、</t>
    </r>
    <r>
      <rPr>
        <sz val="11"/>
        <color theme="1"/>
        <rFont val="ＭＳ ゴシック"/>
        <family val="3"/>
        <charset val="128"/>
      </rPr>
      <t>令和2年度は</t>
    </r>
    <r>
      <rPr>
        <sz val="11"/>
        <rFont val="ＭＳ ゴシック"/>
        <family val="3"/>
        <charset val="128"/>
      </rPr>
      <t>、下水道使用料が大口利用者の増加に加えコロナウイルスの感染拡大防止に伴い在宅時間が増加した影響などにより、増加したと考えられるものの、</t>
    </r>
    <r>
      <rPr>
        <sz val="11"/>
        <color theme="1"/>
        <rFont val="ＭＳ ゴシック"/>
        <family val="3"/>
        <charset val="128"/>
      </rPr>
      <t>令和3年3月策定の下水道ビジョン（経営戦略）では、今後、厳しい経営状況が続くことが想定され、引き続き健全経営への取り組みが必要です。
　②累積欠損金は発生しておりません。
　③R2年度は、流域下水道事業市町村負担分に多額の返還金が発生し、未収金処理をおこなったため、流動比率が増加しました。
　④企業債残高は近年の企業債償還額が投資（起債）額を上回り残高が減少しています。</t>
    </r>
    <r>
      <rPr>
        <sz val="11"/>
        <rFont val="ＭＳ ゴシック"/>
        <family val="3"/>
        <charset val="128"/>
      </rPr>
      <t>整備計画に基づき、重要な財源である企業債借入額について目標計画額を上限とし効率的な投資を継続します。</t>
    </r>
    <r>
      <rPr>
        <sz val="11"/>
        <color theme="1"/>
        <rFont val="ＭＳ ゴシック"/>
        <family val="3"/>
        <charset val="128"/>
      </rPr>
      <t xml:space="preserve">
　⑤経費回収率は類似団体平均値より高く⑥汚水処理単価は類似団体平均値に比べ低い水準となります。本町においては、受贈財産分の長期前受金戻入が多いことに加え、一般会計からの公費負担分も多いため、汚水処理単価が低く、それにより経費回収率が高い数値となっております。
　⑦本町においては、単独の終末処理場がないため「－」と表示しています。
　⑧水洗化率は住民の下水道への理解や意識が高いこともあり高い水準となっています。今後もこの状況を維持すべく、改造費用に必要な助成金や水洗化PRを継続します。</t>
    </r>
    <rPh sb="17" eb="20">
      <t>ゲスイドウ</t>
    </rPh>
    <rPh sb="20" eb="23">
      <t>シヨウリョウ</t>
    </rPh>
    <rPh sb="24" eb="26">
      <t>オオグチ</t>
    </rPh>
    <rPh sb="26" eb="29">
      <t>リヨウシャ</t>
    </rPh>
    <rPh sb="30" eb="32">
      <t>ゾウカ</t>
    </rPh>
    <rPh sb="33" eb="34">
      <t>クワ</t>
    </rPh>
    <rPh sb="43" eb="47">
      <t>カンセンカクダイ</t>
    </rPh>
    <rPh sb="47" eb="49">
      <t>ボウシ</t>
    </rPh>
    <rPh sb="50" eb="51">
      <t>トモ</t>
    </rPh>
    <rPh sb="52" eb="56">
      <t>ザイタク</t>
    </rPh>
    <rPh sb="57" eb="59">
      <t>ゾウカ</t>
    </rPh>
    <rPh sb="61" eb="63">
      <t>エイキョウ</t>
    </rPh>
    <rPh sb="69" eb="71">
      <t>ゾウカ</t>
    </rPh>
    <rPh sb="74" eb="75">
      <t>カンガ</t>
    </rPh>
    <rPh sb="83" eb="85">
      <t>レイワ</t>
    </rPh>
    <rPh sb="86" eb="87">
      <t>ネン</t>
    </rPh>
    <rPh sb="88" eb="89">
      <t>ツキ</t>
    </rPh>
    <rPh sb="89" eb="91">
      <t>サクテイ</t>
    </rPh>
    <rPh sb="92" eb="95">
      <t>ゲスイドウ</t>
    </rPh>
    <rPh sb="100" eb="104">
      <t>ケイエイ</t>
    </rPh>
    <rPh sb="108" eb="110">
      <t>コンゴ</t>
    </rPh>
    <rPh sb="111" eb="112">
      <t>ゲン</t>
    </rPh>
    <rPh sb="116" eb="118">
      <t>ジョウキョウ</t>
    </rPh>
    <rPh sb="119" eb="120">
      <t>ツヅ</t>
    </rPh>
    <rPh sb="124" eb="126">
      <t>ソウテイ</t>
    </rPh>
    <rPh sb="129" eb="130">
      <t>ヒ</t>
    </rPh>
    <rPh sb="131" eb="132">
      <t>ツヅ</t>
    </rPh>
    <rPh sb="144" eb="146">
      <t>ヒツヨウ</t>
    </rPh>
    <rPh sb="173" eb="175">
      <t>ネンド</t>
    </rPh>
    <rPh sb="177" eb="182">
      <t>リュウイキ</t>
    </rPh>
    <rPh sb="182" eb="184">
      <t>ジギョウ</t>
    </rPh>
    <rPh sb="184" eb="187">
      <t>シチョウソン</t>
    </rPh>
    <rPh sb="187" eb="190">
      <t>フタンブン</t>
    </rPh>
    <rPh sb="191" eb="193">
      <t>タガク</t>
    </rPh>
    <rPh sb="194" eb="197">
      <t>ヘンカンキン</t>
    </rPh>
    <rPh sb="198" eb="200">
      <t>ハッセイ</t>
    </rPh>
    <rPh sb="202" eb="205">
      <t>ミシュウキン</t>
    </rPh>
    <rPh sb="205" eb="207">
      <t>ショリ</t>
    </rPh>
    <rPh sb="216" eb="221">
      <t>リュウドウ</t>
    </rPh>
    <rPh sb="221" eb="223">
      <t>ゾウカ</t>
    </rPh>
    <rPh sb="269" eb="271">
      <t>セイビ</t>
    </rPh>
    <rPh sb="271" eb="273">
      <t>ケイカク</t>
    </rPh>
    <rPh sb="274" eb="275">
      <t>モト</t>
    </rPh>
    <rPh sb="278" eb="280">
      <t>ジュウヨウ</t>
    </rPh>
    <rPh sb="281" eb="283">
      <t>ザイゲン</t>
    </rPh>
    <rPh sb="286" eb="289">
      <t>キギョウサイ</t>
    </rPh>
    <rPh sb="289" eb="291">
      <t>カリイレ</t>
    </rPh>
    <rPh sb="291" eb="292">
      <t>ガク</t>
    </rPh>
    <rPh sb="296" eb="298">
      <t>モクヒョウ</t>
    </rPh>
    <rPh sb="298" eb="300">
      <t>ケイカク</t>
    </rPh>
    <rPh sb="300" eb="301">
      <t>ガク</t>
    </rPh>
    <rPh sb="302" eb="304">
      <t>ジョウゲン</t>
    </rPh>
    <rPh sb="306" eb="309">
      <t>コウリツテキ</t>
    </rPh>
    <rPh sb="310" eb="312">
      <t>トウシ</t>
    </rPh>
    <rPh sb="313" eb="315">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</si>
</sst>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amily val="3"/>
    </font>
    <font>
      <sz val="6"/>
      <name val="ＭＳ Ｐゴシック"/>
      <family val="3"/>
    </font>
    <font>
      <b/>
      <sz val="11"/>
      <color theme="1"/>
      <name val="ＭＳ ゴシック"/>
      <family val="3"/>
      <charset val="128"/>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charset val="128"/>
    </font>
    <font>
      <b/>
      <vertAlign val="superscript"/>
      <sz val="11"/>
      <color theme="1"/>
      <name val="ＭＳ ゴシック"/>
      <family val="3"/>
      <charset val="128"/>
    </font>
    <font>
      <sz val="1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DF-4398-B438-8A9DCBBCAA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0.05</c:v>
                </c:pt>
                <c:pt idx="4">
                  <c:v>0.09</c:v>
                </c:pt>
              </c:numCache>
            </c:numRef>
          </c:val>
          <c:smooth val="0"/>
          <c:extLst>
            <c:ext xmlns:c16="http://schemas.microsoft.com/office/drawing/2014/chart" uri="{C3380CC4-5D6E-409C-BE32-E72D297353CC}">
              <c16:uniqueId val="{00000001-E4DF-4398-B438-8A9DCBBCAA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103.03</c:v>
                </c:pt>
                <c:pt idx="3">
                  <c:v>103.58</c:v>
                </c:pt>
                <c:pt idx="4">
                  <c:v>105.81</c:v>
                </c:pt>
              </c:numCache>
            </c:numRef>
          </c:val>
          <c:extLst>
            <c:ext xmlns:c16="http://schemas.microsoft.com/office/drawing/2014/chart" uri="{C3380CC4-5D6E-409C-BE32-E72D297353CC}">
              <c16:uniqueId val="{00000000-25E3-4769-9ADB-A247656B5F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106.25</c:v>
                </c:pt>
                <c:pt idx="3">
                  <c:v>105.89</c:v>
                </c:pt>
                <c:pt idx="4">
                  <c:v>104.59</c:v>
                </c:pt>
              </c:numCache>
            </c:numRef>
          </c:val>
          <c:smooth val="0"/>
          <c:extLst>
            <c:ext xmlns:c16="http://schemas.microsoft.com/office/drawing/2014/chart" uri="{C3380CC4-5D6E-409C-BE32-E72D297353CC}">
              <c16:uniqueId val="{00000001-25E3-4769-9ADB-A247656B5F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3.55</c:v>
                </c:pt>
                <c:pt idx="3">
                  <c:v>6.73</c:v>
                </c:pt>
                <c:pt idx="4">
                  <c:v>9.8800000000000008</c:v>
                </c:pt>
              </c:numCache>
            </c:numRef>
          </c:val>
          <c:extLst>
            <c:ext xmlns:c16="http://schemas.microsoft.com/office/drawing/2014/chart" uri="{C3380CC4-5D6E-409C-BE32-E72D297353CC}">
              <c16:uniqueId val="{00000000-F085-47FA-9D0C-D6277DFDB6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14.75</c:v>
                </c:pt>
                <c:pt idx="3">
                  <c:v>19.78</c:v>
                </c:pt>
                <c:pt idx="4">
                  <c:v>14.8</c:v>
                </c:pt>
              </c:numCache>
            </c:numRef>
          </c:val>
          <c:smooth val="0"/>
          <c:extLst>
            <c:ext xmlns:c16="http://schemas.microsoft.com/office/drawing/2014/chart" uri="{C3380CC4-5D6E-409C-BE32-E72D297353CC}">
              <c16:uniqueId val="{00000001-F085-47FA-9D0C-D6277DFDB6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0E-4340-9032-4BE65F9348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0.25</c:v>
                </c:pt>
                <c:pt idx="3">
                  <c:v>0.44</c:v>
                </c:pt>
                <c:pt idx="4">
                  <c:v>0.1</c:v>
                </c:pt>
              </c:numCache>
            </c:numRef>
          </c:val>
          <c:smooth val="0"/>
          <c:extLst>
            <c:ext xmlns:c16="http://schemas.microsoft.com/office/drawing/2014/chart" uri="{C3380CC4-5D6E-409C-BE32-E72D297353CC}">
              <c16:uniqueId val="{00000001-F90E-4340-9032-4BE65F9348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81E-4347-B04B-DFC56DB1CE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0.78</c:v>
                </c:pt>
                <c:pt idx="3">
                  <c:v>0.83</c:v>
                </c:pt>
                <c:pt idx="4">
                  <c:v>0.83</c:v>
                </c:pt>
              </c:numCache>
            </c:numRef>
          </c:val>
          <c:smooth val="0"/>
          <c:extLst>
            <c:ext xmlns:c16="http://schemas.microsoft.com/office/drawing/2014/chart" uri="{C3380CC4-5D6E-409C-BE32-E72D297353CC}">
              <c16:uniqueId val="{00000001-881E-4347-B04B-DFC56DB1CE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34.35</c:v>
                </c:pt>
                <c:pt idx="3">
                  <c:v>36.880000000000003</c:v>
                </c:pt>
                <c:pt idx="4">
                  <c:v>55.39</c:v>
                </c:pt>
              </c:numCache>
            </c:numRef>
          </c:val>
          <c:extLst>
            <c:ext xmlns:c16="http://schemas.microsoft.com/office/drawing/2014/chart" uri="{C3380CC4-5D6E-409C-BE32-E72D297353CC}">
              <c16:uniqueId val="{00000000-5B27-42C1-A886-298E48BD95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67.2</c:v>
                </c:pt>
                <c:pt idx="3">
                  <c:v>61.2</c:v>
                </c:pt>
                <c:pt idx="4">
                  <c:v>57.6</c:v>
                </c:pt>
              </c:numCache>
            </c:numRef>
          </c:val>
          <c:smooth val="0"/>
          <c:extLst>
            <c:ext xmlns:c16="http://schemas.microsoft.com/office/drawing/2014/chart" uri="{C3380CC4-5D6E-409C-BE32-E72D297353CC}">
              <c16:uniqueId val="{00000001-5B27-42C1-A886-298E48BD95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721.96</c:v>
                </c:pt>
                <c:pt idx="3">
                  <c:v>712.45</c:v>
                </c:pt>
                <c:pt idx="4">
                  <c:v>677.75</c:v>
                </c:pt>
              </c:numCache>
            </c:numRef>
          </c:val>
          <c:extLst>
            <c:ext xmlns:c16="http://schemas.microsoft.com/office/drawing/2014/chart" uri="{C3380CC4-5D6E-409C-BE32-E72D297353CC}">
              <c16:uniqueId val="{00000000-7134-477E-AD20-1878987C79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1023.34</c:v>
                </c:pt>
                <c:pt idx="3">
                  <c:v>1033.5999999999999</c:v>
                </c:pt>
                <c:pt idx="4">
                  <c:v>1008.36</c:v>
                </c:pt>
              </c:numCache>
            </c:numRef>
          </c:val>
          <c:smooth val="0"/>
          <c:extLst>
            <c:ext xmlns:c16="http://schemas.microsoft.com/office/drawing/2014/chart" uri="{C3380CC4-5D6E-409C-BE32-E72D297353CC}">
              <c16:uniqueId val="{00000001-7134-477E-AD20-1878987C79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130.84</c:v>
                </c:pt>
                <c:pt idx="3">
                  <c:v>124.79</c:v>
                </c:pt>
                <c:pt idx="4">
                  <c:v>127.53</c:v>
                </c:pt>
              </c:numCache>
            </c:numRef>
          </c:val>
          <c:extLst>
            <c:ext xmlns:c16="http://schemas.microsoft.com/office/drawing/2014/chart" uri="{C3380CC4-5D6E-409C-BE32-E72D297353CC}">
              <c16:uniqueId val="{00000000-DFE7-4192-8934-7B7AD4BA91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82.26</c:v>
                </c:pt>
                <c:pt idx="3">
                  <c:v>85.39</c:v>
                </c:pt>
                <c:pt idx="4">
                  <c:v>85.67</c:v>
                </c:pt>
              </c:numCache>
            </c:numRef>
          </c:val>
          <c:smooth val="0"/>
          <c:extLst>
            <c:ext xmlns:c16="http://schemas.microsoft.com/office/drawing/2014/chart" uri="{C3380CC4-5D6E-409C-BE32-E72D297353CC}">
              <c16:uniqueId val="{00000001-DFE7-4192-8934-7B7AD4BA91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107.35</c:v>
                </c:pt>
                <c:pt idx="3">
                  <c:v>112.2</c:v>
                </c:pt>
                <c:pt idx="4">
                  <c:v>109.04</c:v>
                </c:pt>
              </c:numCache>
            </c:numRef>
          </c:val>
          <c:extLst>
            <c:ext xmlns:c16="http://schemas.microsoft.com/office/drawing/2014/chart" uri="{C3380CC4-5D6E-409C-BE32-E72D297353CC}">
              <c16:uniqueId val="{00000000-D9C0-48C2-974E-B43A8BFD67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154.25</c:v>
                </c:pt>
                <c:pt idx="3">
                  <c:v>150.96</c:v>
                </c:pt>
                <c:pt idx="4">
                  <c:v>146.12</c:v>
                </c:pt>
              </c:numCache>
            </c:numRef>
          </c:val>
          <c:smooth val="0"/>
          <c:extLst>
            <c:ext xmlns:c16="http://schemas.microsoft.com/office/drawing/2014/chart" uri="{C3380CC4-5D6E-409C-BE32-E72D297353CC}">
              <c16:uniqueId val="{00000001-D9C0-48C2-974E-B43A8BFD67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69-4A5E-AD76-CCAD2C15D2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64.510000000000005</c:v>
                </c:pt>
                <c:pt idx="3">
                  <c:v>66.180000000000007</c:v>
                </c:pt>
                <c:pt idx="4">
                  <c:v>56.39</c:v>
                </c:pt>
              </c:numCache>
            </c:numRef>
          </c:val>
          <c:smooth val="0"/>
          <c:extLst>
            <c:ext xmlns:c16="http://schemas.microsoft.com/office/drawing/2014/chart" uri="{C3380CC4-5D6E-409C-BE32-E72D297353CC}">
              <c16:uniqueId val="{00000001-1169-4A5E-AD76-CCAD2C15D2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94.31</c:v>
                </c:pt>
                <c:pt idx="3">
                  <c:v>94.81</c:v>
                </c:pt>
                <c:pt idx="4">
                  <c:v>94.97</c:v>
                </c:pt>
              </c:numCache>
            </c:numRef>
          </c:val>
          <c:extLst>
            <c:ext xmlns:c16="http://schemas.microsoft.com/office/drawing/2014/chart" uri="{C3380CC4-5D6E-409C-BE32-E72D297353CC}">
              <c16:uniqueId val="{00000000-A6A0-4E38-9DEC-39EB086FCD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91.62</c:v>
                </c:pt>
                <c:pt idx="3">
                  <c:v>91.87</c:v>
                </c:pt>
                <c:pt idx="4">
                  <c:v>91.45</c:v>
                </c:pt>
              </c:numCache>
            </c:numRef>
          </c:val>
          <c:smooth val="0"/>
          <c:extLst>
            <c:ext xmlns:c16="http://schemas.microsoft.com/office/drawing/2014/chart" uri="{C3380CC4-5D6E-409C-BE32-E72D297353CC}">
              <c16:uniqueId val="{00000001-A6A0-4E38-9DEC-39EB086FCD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G34" zoomScaleNormal="10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6</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熊取町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5</v>
      </c>
      <c r="C7" s="70"/>
      <c r="D7" s="70"/>
      <c r="E7" s="70"/>
      <c r="F7" s="70"/>
      <c r="G7" s="70"/>
      <c r="H7" s="70"/>
      <c r="I7" s="70" t="s">
        <v>24</v>
      </c>
      <c r="J7" s="70"/>
      <c r="K7" s="70"/>
      <c r="L7" s="70"/>
      <c r="M7" s="70"/>
      <c r="N7" s="70"/>
      <c r="O7" s="70"/>
      <c r="P7" s="70" t="s">
        <v>4</v>
      </c>
      <c r="Q7" s="70"/>
      <c r="R7" s="70"/>
      <c r="S7" s="70"/>
      <c r="T7" s="70"/>
      <c r="U7" s="70"/>
      <c r="V7" s="70"/>
      <c r="W7" s="70" t="s">
        <v>27</v>
      </c>
      <c r="X7" s="70"/>
      <c r="Y7" s="70"/>
      <c r="Z7" s="70"/>
      <c r="AA7" s="70"/>
      <c r="AB7" s="70"/>
      <c r="AC7" s="70"/>
      <c r="AD7" s="70" t="s">
        <v>1</v>
      </c>
      <c r="AE7" s="70"/>
      <c r="AF7" s="70"/>
      <c r="AG7" s="70"/>
      <c r="AH7" s="70"/>
      <c r="AI7" s="70"/>
      <c r="AJ7" s="70"/>
      <c r="AK7" s="3"/>
      <c r="AL7" s="70" t="s">
        <v>31</v>
      </c>
      <c r="AM7" s="70"/>
      <c r="AN7" s="70"/>
      <c r="AO7" s="70"/>
      <c r="AP7" s="70"/>
      <c r="AQ7" s="70"/>
      <c r="AR7" s="70"/>
      <c r="AS7" s="70"/>
      <c r="AT7" s="70" t="s">
        <v>13</v>
      </c>
      <c r="AU7" s="70"/>
      <c r="AV7" s="70"/>
      <c r="AW7" s="70"/>
      <c r="AX7" s="70"/>
      <c r="AY7" s="70"/>
      <c r="AZ7" s="70"/>
      <c r="BA7" s="70"/>
      <c r="BB7" s="70" t="s">
        <v>33</v>
      </c>
      <c r="BC7" s="70"/>
      <c r="BD7" s="70"/>
      <c r="BE7" s="70"/>
      <c r="BF7" s="70"/>
      <c r="BG7" s="70"/>
      <c r="BH7" s="70"/>
      <c r="BI7" s="70"/>
      <c r="BJ7" s="3"/>
      <c r="BK7" s="3"/>
      <c r="BL7" s="15" t="s">
        <v>40</v>
      </c>
      <c r="BM7" s="16"/>
      <c r="BN7" s="16"/>
      <c r="BO7" s="16"/>
      <c r="BP7" s="16"/>
      <c r="BQ7" s="16"/>
      <c r="BR7" s="16"/>
      <c r="BS7" s="16"/>
      <c r="BT7" s="16"/>
      <c r="BU7" s="16"/>
      <c r="BV7" s="16"/>
      <c r="BW7" s="16"/>
      <c r="BX7" s="16"/>
      <c r="BY7" s="23"/>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Bc2</v>
      </c>
      <c r="X8" s="73"/>
      <c r="Y8" s="73"/>
      <c r="Z8" s="73"/>
      <c r="AA8" s="73"/>
      <c r="AB8" s="73"/>
      <c r="AC8" s="73"/>
      <c r="AD8" s="74" t="str">
        <f>データ!$M$6</f>
        <v>非設置</v>
      </c>
      <c r="AE8" s="74"/>
      <c r="AF8" s="74"/>
      <c r="AG8" s="74"/>
      <c r="AH8" s="74"/>
      <c r="AI8" s="74"/>
      <c r="AJ8" s="74"/>
      <c r="AK8" s="3"/>
      <c r="AL8" s="63">
        <f>データ!S6</f>
        <v>43407</v>
      </c>
      <c r="AM8" s="63"/>
      <c r="AN8" s="63"/>
      <c r="AO8" s="63"/>
      <c r="AP8" s="63"/>
      <c r="AQ8" s="63"/>
      <c r="AR8" s="63"/>
      <c r="AS8" s="63"/>
      <c r="AT8" s="64">
        <f>データ!T6</f>
        <v>17.239999999999998</v>
      </c>
      <c r="AU8" s="64"/>
      <c r="AV8" s="64"/>
      <c r="AW8" s="64"/>
      <c r="AX8" s="64"/>
      <c r="AY8" s="64"/>
      <c r="AZ8" s="64"/>
      <c r="BA8" s="64"/>
      <c r="BB8" s="64">
        <f>データ!U6</f>
        <v>2517.81</v>
      </c>
      <c r="BC8" s="64"/>
      <c r="BD8" s="64"/>
      <c r="BE8" s="64"/>
      <c r="BF8" s="64"/>
      <c r="BG8" s="64"/>
      <c r="BH8" s="64"/>
      <c r="BI8" s="64"/>
      <c r="BJ8" s="3"/>
      <c r="BK8" s="3"/>
      <c r="BL8" s="68" t="s">
        <v>25</v>
      </c>
      <c r="BM8" s="69"/>
      <c r="BN8" s="17" t="s">
        <v>43</v>
      </c>
      <c r="BO8" s="20"/>
      <c r="BP8" s="20"/>
      <c r="BQ8" s="20"/>
      <c r="BR8" s="20"/>
      <c r="BS8" s="20"/>
      <c r="BT8" s="20"/>
      <c r="BU8" s="20"/>
      <c r="BV8" s="20"/>
      <c r="BW8" s="20"/>
      <c r="BX8" s="20"/>
      <c r="BY8" s="24"/>
    </row>
    <row r="9" spans="1:78" ht="18.75" customHeight="1" x14ac:dyDescent="0.15">
      <c r="A9" s="2"/>
      <c r="B9" s="70" t="s">
        <v>44</v>
      </c>
      <c r="C9" s="70"/>
      <c r="D9" s="70"/>
      <c r="E9" s="70"/>
      <c r="F9" s="70"/>
      <c r="G9" s="70"/>
      <c r="H9" s="70"/>
      <c r="I9" s="70" t="s">
        <v>50</v>
      </c>
      <c r="J9" s="70"/>
      <c r="K9" s="70"/>
      <c r="L9" s="70"/>
      <c r="M9" s="70"/>
      <c r="N9" s="70"/>
      <c r="O9" s="70"/>
      <c r="P9" s="70" t="s">
        <v>51</v>
      </c>
      <c r="Q9" s="70"/>
      <c r="R9" s="70"/>
      <c r="S9" s="70"/>
      <c r="T9" s="70"/>
      <c r="U9" s="70"/>
      <c r="V9" s="70"/>
      <c r="W9" s="70" t="s">
        <v>54</v>
      </c>
      <c r="X9" s="70"/>
      <c r="Y9" s="70"/>
      <c r="Z9" s="70"/>
      <c r="AA9" s="70"/>
      <c r="AB9" s="70"/>
      <c r="AC9" s="70"/>
      <c r="AD9" s="70" t="s">
        <v>45</v>
      </c>
      <c r="AE9" s="70"/>
      <c r="AF9" s="70"/>
      <c r="AG9" s="70"/>
      <c r="AH9" s="70"/>
      <c r="AI9" s="70"/>
      <c r="AJ9" s="70"/>
      <c r="AK9" s="3"/>
      <c r="AL9" s="70" t="s">
        <v>9</v>
      </c>
      <c r="AM9" s="70"/>
      <c r="AN9" s="70"/>
      <c r="AO9" s="70"/>
      <c r="AP9" s="70"/>
      <c r="AQ9" s="70"/>
      <c r="AR9" s="70"/>
      <c r="AS9" s="70"/>
      <c r="AT9" s="70" t="s">
        <v>57</v>
      </c>
      <c r="AU9" s="70"/>
      <c r="AV9" s="70"/>
      <c r="AW9" s="70"/>
      <c r="AX9" s="70"/>
      <c r="AY9" s="70"/>
      <c r="AZ9" s="70"/>
      <c r="BA9" s="70"/>
      <c r="BB9" s="70" t="s">
        <v>58</v>
      </c>
      <c r="BC9" s="70"/>
      <c r="BD9" s="70"/>
      <c r="BE9" s="70"/>
      <c r="BF9" s="70"/>
      <c r="BG9" s="70"/>
      <c r="BH9" s="70"/>
      <c r="BI9" s="70"/>
      <c r="BJ9" s="3"/>
      <c r="BK9" s="3"/>
      <c r="BL9" s="71" t="s">
        <v>20</v>
      </c>
      <c r="BM9" s="72"/>
      <c r="BN9" s="18" t="s">
        <v>36</v>
      </c>
      <c r="BO9" s="21"/>
      <c r="BP9" s="21"/>
      <c r="BQ9" s="21"/>
      <c r="BR9" s="21"/>
      <c r="BS9" s="21"/>
      <c r="BT9" s="21"/>
      <c r="BU9" s="21"/>
      <c r="BV9" s="21"/>
      <c r="BW9" s="21"/>
      <c r="BX9" s="21"/>
      <c r="BY9" s="25"/>
    </row>
    <row r="10" spans="1:78" ht="18.75" customHeight="1" x14ac:dyDescent="0.15">
      <c r="A10" s="2"/>
      <c r="B10" s="64" t="str">
        <f>データ!N6</f>
        <v>-</v>
      </c>
      <c r="C10" s="64"/>
      <c r="D10" s="64"/>
      <c r="E10" s="64"/>
      <c r="F10" s="64"/>
      <c r="G10" s="64"/>
      <c r="H10" s="64"/>
      <c r="I10" s="64">
        <f>データ!O6</f>
        <v>67.16</v>
      </c>
      <c r="J10" s="64"/>
      <c r="K10" s="64"/>
      <c r="L10" s="64"/>
      <c r="M10" s="64"/>
      <c r="N10" s="64"/>
      <c r="O10" s="64"/>
      <c r="P10" s="64">
        <f>データ!P6</f>
        <v>82.4</v>
      </c>
      <c r="Q10" s="64"/>
      <c r="R10" s="64"/>
      <c r="S10" s="64"/>
      <c r="T10" s="64"/>
      <c r="U10" s="64"/>
      <c r="V10" s="64"/>
      <c r="W10" s="64">
        <f>データ!Q6</f>
        <v>88.32</v>
      </c>
      <c r="X10" s="64"/>
      <c r="Y10" s="64"/>
      <c r="Z10" s="64"/>
      <c r="AA10" s="64"/>
      <c r="AB10" s="64"/>
      <c r="AC10" s="64"/>
      <c r="AD10" s="63">
        <f>データ!R6</f>
        <v>2530</v>
      </c>
      <c r="AE10" s="63"/>
      <c r="AF10" s="63"/>
      <c r="AG10" s="63"/>
      <c r="AH10" s="63"/>
      <c r="AI10" s="63"/>
      <c r="AJ10" s="63"/>
      <c r="AK10" s="2"/>
      <c r="AL10" s="63">
        <f>データ!V6</f>
        <v>35662</v>
      </c>
      <c r="AM10" s="63"/>
      <c r="AN10" s="63"/>
      <c r="AO10" s="63"/>
      <c r="AP10" s="63"/>
      <c r="AQ10" s="63"/>
      <c r="AR10" s="63"/>
      <c r="AS10" s="63"/>
      <c r="AT10" s="64">
        <f>データ!W6</f>
        <v>5.98</v>
      </c>
      <c r="AU10" s="64"/>
      <c r="AV10" s="64"/>
      <c r="AW10" s="64"/>
      <c r="AX10" s="64"/>
      <c r="AY10" s="64"/>
      <c r="AZ10" s="64"/>
      <c r="BA10" s="64"/>
      <c r="BB10" s="64">
        <f>データ!X6</f>
        <v>5963.55</v>
      </c>
      <c r="BC10" s="64"/>
      <c r="BD10" s="64"/>
      <c r="BE10" s="64"/>
      <c r="BF10" s="64"/>
      <c r="BG10" s="64"/>
      <c r="BH10" s="64"/>
      <c r="BI10" s="64"/>
      <c r="BJ10" s="2"/>
      <c r="BK10" s="2"/>
      <c r="BL10" s="65" t="s">
        <v>39</v>
      </c>
      <c r="BM10" s="66"/>
      <c r="BN10" s="19" t="s">
        <v>61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17</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56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62</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114</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8</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28</v>
      </c>
      <c r="BM47" s="50"/>
      <c r="BN47" s="50"/>
      <c r="BO47" s="50"/>
      <c r="BP47" s="50"/>
      <c r="BQ47" s="50"/>
      <c r="BR47" s="50"/>
      <c r="BS47" s="50"/>
      <c r="BT47" s="50"/>
      <c r="BU47" s="50"/>
      <c r="BV47" s="50"/>
      <c r="BW47" s="50"/>
      <c r="BX47" s="50"/>
      <c r="BY47" s="50"/>
      <c r="BZ47" s="5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15">
      <c r="A60" s="2"/>
      <c r="B60" s="60" t="s">
        <v>14</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15</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113</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23</v>
      </c>
    </row>
    <row r="84" spans="1:78" hidden="1" x14ac:dyDescent="0.15">
      <c r="B84" s="6" t="s">
        <v>30</v>
      </c>
      <c r="C84" s="6"/>
      <c r="D84" s="6"/>
      <c r="E84" s="6" t="s">
        <v>18</v>
      </c>
      <c r="F84" s="6" t="s">
        <v>3</v>
      </c>
      <c r="G84" s="6" t="s">
        <v>63</v>
      </c>
      <c r="H84" s="6" t="s">
        <v>7</v>
      </c>
      <c r="I84" s="6" t="s">
        <v>16</v>
      </c>
      <c r="J84" s="6" t="s">
        <v>46</v>
      </c>
      <c r="K84" s="6" t="s">
        <v>64</v>
      </c>
      <c r="L84" s="6" t="s">
        <v>59</v>
      </c>
      <c r="M84" s="6" t="s">
        <v>35</v>
      </c>
      <c r="N84" s="6" t="s">
        <v>37</v>
      </c>
      <c r="O84" s="6" t="s">
        <v>12</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gbHfeU25OyWMdah6l+RFSY7L/eYZt/tgipxQEoaKU1sTwtG5bWEsaaDNfFUhzYaRqlkRMD88IaTe4wIvj8FEgg==" saltValue="/w4KKCiMSV+e63vzCdzNL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
  <sheetViews>
    <sheetView showGridLines="0" workbookViewId="0"/>
  </sheetViews>
  <sheetFormatPr defaultRowHeight="13.5" x14ac:dyDescent="0.15"/>
  <cols>
    <col min="2" max="144" width="11.875" customWidth="1"/>
  </cols>
  <sheetData>
    <row r="1" spans="1:148" x14ac:dyDescent="0.15">
      <c r="A1" t="s">
        <v>65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26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41</v>
      </c>
      <c r="B3" s="30" t="s">
        <v>60</v>
      </c>
      <c r="C3" s="30" t="s">
        <v>21</v>
      </c>
      <c r="D3" s="30" t="s">
        <v>49</v>
      </c>
      <c r="E3" s="30" t="s">
        <v>0</v>
      </c>
      <c r="F3" s="30" t="s">
        <v>2</v>
      </c>
      <c r="G3" s="30" t="s">
        <v>53</v>
      </c>
      <c r="H3" s="76" t="s">
        <v>34</v>
      </c>
      <c r="I3" s="77"/>
      <c r="J3" s="77"/>
      <c r="K3" s="77"/>
      <c r="L3" s="77"/>
      <c r="M3" s="77"/>
      <c r="N3" s="77"/>
      <c r="O3" s="77"/>
      <c r="P3" s="77"/>
      <c r="Q3" s="77"/>
      <c r="R3" s="77"/>
      <c r="S3" s="77"/>
      <c r="T3" s="77"/>
      <c r="U3" s="77"/>
      <c r="V3" s="77"/>
      <c r="W3" s="77"/>
      <c r="X3" s="78"/>
      <c r="Y3" s="82" t="s">
        <v>11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42</v>
      </c>
      <c r="B4" s="31"/>
      <c r="C4" s="31"/>
      <c r="D4" s="31"/>
      <c r="E4" s="31"/>
      <c r="F4" s="31"/>
      <c r="G4" s="31"/>
      <c r="H4" s="79"/>
      <c r="I4" s="80"/>
      <c r="J4" s="80"/>
      <c r="K4" s="80"/>
      <c r="L4" s="80"/>
      <c r="M4" s="80"/>
      <c r="N4" s="80"/>
      <c r="O4" s="80"/>
      <c r="P4" s="80"/>
      <c r="Q4" s="80"/>
      <c r="R4" s="80"/>
      <c r="S4" s="80"/>
      <c r="T4" s="80"/>
      <c r="U4" s="80"/>
      <c r="V4" s="80"/>
      <c r="W4" s="80"/>
      <c r="X4" s="81"/>
      <c r="Y4" s="83" t="s">
        <v>38</v>
      </c>
      <c r="Z4" s="83"/>
      <c r="AA4" s="83"/>
      <c r="AB4" s="83"/>
      <c r="AC4" s="83"/>
      <c r="AD4" s="83"/>
      <c r="AE4" s="83"/>
      <c r="AF4" s="83"/>
      <c r="AG4" s="83"/>
      <c r="AH4" s="83"/>
      <c r="AI4" s="83"/>
      <c r="AJ4" s="83" t="s">
        <v>19</v>
      </c>
      <c r="AK4" s="83"/>
      <c r="AL4" s="83"/>
      <c r="AM4" s="83"/>
      <c r="AN4" s="83"/>
      <c r="AO4" s="83"/>
      <c r="AP4" s="83"/>
      <c r="AQ4" s="83"/>
      <c r="AR4" s="83"/>
      <c r="AS4" s="83"/>
      <c r="AT4" s="83"/>
      <c r="AU4" s="83" t="s">
        <v>55</v>
      </c>
      <c r="AV4" s="83"/>
      <c r="AW4" s="83"/>
      <c r="AX4" s="83"/>
      <c r="AY4" s="83"/>
      <c r="AZ4" s="83"/>
      <c r="BA4" s="83"/>
      <c r="BB4" s="83"/>
      <c r="BC4" s="83"/>
      <c r="BD4" s="83"/>
      <c r="BE4" s="83"/>
      <c r="BF4" s="83" t="s">
        <v>66</v>
      </c>
      <c r="BG4" s="83"/>
      <c r="BH4" s="83"/>
      <c r="BI4" s="83"/>
      <c r="BJ4" s="83"/>
      <c r="BK4" s="83"/>
      <c r="BL4" s="83"/>
      <c r="BM4" s="83"/>
      <c r="BN4" s="83"/>
      <c r="BO4" s="83"/>
      <c r="BP4" s="83"/>
      <c r="BQ4" s="83" t="s">
        <v>29</v>
      </c>
      <c r="BR4" s="83"/>
      <c r="BS4" s="83"/>
      <c r="BT4" s="83"/>
      <c r="BU4" s="83"/>
      <c r="BV4" s="83"/>
      <c r="BW4" s="83"/>
      <c r="BX4" s="83"/>
      <c r="BY4" s="83"/>
      <c r="BZ4" s="83"/>
      <c r="CA4" s="83"/>
      <c r="CB4" s="83" t="s">
        <v>67</v>
      </c>
      <c r="CC4" s="83"/>
      <c r="CD4" s="83"/>
      <c r="CE4" s="83"/>
      <c r="CF4" s="83"/>
      <c r="CG4" s="83"/>
      <c r="CH4" s="83"/>
      <c r="CI4" s="83"/>
      <c r="CJ4" s="83"/>
      <c r="CK4" s="83"/>
      <c r="CL4" s="83"/>
      <c r="CM4" s="83" t="s">
        <v>47</v>
      </c>
      <c r="CN4" s="83"/>
      <c r="CO4" s="83"/>
      <c r="CP4" s="83"/>
      <c r="CQ4" s="83"/>
      <c r="CR4" s="83"/>
      <c r="CS4" s="83"/>
      <c r="CT4" s="83"/>
      <c r="CU4" s="83"/>
      <c r="CV4" s="83"/>
      <c r="CW4" s="83"/>
      <c r="CX4" s="83" t="s">
        <v>68</v>
      </c>
      <c r="CY4" s="83"/>
      <c r="CZ4" s="83"/>
      <c r="DA4" s="83"/>
      <c r="DB4" s="83"/>
      <c r="DC4" s="83"/>
      <c r="DD4" s="83"/>
      <c r="DE4" s="83"/>
      <c r="DF4" s="83"/>
      <c r="DG4" s="83"/>
      <c r="DH4" s="83"/>
      <c r="DI4" s="83" t="s">
        <v>69</v>
      </c>
      <c r="DJ4" s="83"/>
      <c r="DK4" s="83"/>
      <c r="DL4" s="83"/>
      <c r="DM4" s="83"/>
      <c r="DN4" s="83"/>
      <c r="DO4" s="83"/>
      <c r="DP4" s="83"/>
      <c r="DQ4" s="83"/>
      <c r="DR4" s="83"/>
      <c r="DS4" s="83"/>
      <c r="DT4" s="83" t="s">
        <v>70</v>
      </c>
      <c r="DU4" s="83"/>
      <c r="DV4" s="83"/>
      <c r="DW4" s="83"/>
      <c r="DX4" s="83"/>
      <c r="DY4" s="83"/>
      <c r="DZ4" s="83"/>
      <c r="EA4" s="83"/>
      <c r="EB4" s="83"/>
      <c r="EC4" s="83"/>
      <c r="ED4" s="83"/>
      <c r="EE4" s="83" t="s">
        <v>71</v>
      </c>
      <c r="EF4" s="83"/>
      <c r="EG4" s="83"/>
      <c r="EH4" s="83"/>
      <c r="EI4" s="83"/>
      <c r="EJ4" s="83"/>
      <c r="EK4" s="83"/>
      <c r="EL4" s="83"/>
      <c r="EM4" s="83"/>
      <c r="EN4" s="83"/>
      <c r="EO4" s="83"/>
    </row>
    <row r="5" spans="1:148" x14ac:dyDescent="0.15">
      <c r="A5" s="28" t="s">
        <v>72</v>
      </c>
      <c r="B5" s="32"/>
      <c r="C5" s="32"/>
      <c r="D5" s="32"/>
      <c r="E5" s="32"/>
      <c r="F5" s="32"/>
      <c r="G5" s="32"/>
      <c r="H5" s="37" t="s">
        <v>22</v>
      </c>
      <c r="I5" s="37" t="s">
        <v>73</v>
      </c>
      <c r="J5" s="37" t="s">
        <v>74</v>
      </c>
      <c r="K5" s="37" t="s">
        <v>75</v>
      </c>
      <c r="L5" s="37" t="s">
        <v>76</v>
      </c>
      <c r="M5" s="37" t="s">
        <v>1</v>
      </c>
      <c r="N5" s="37" t="s">
        <v>77</v>
      </c>
      <c r="O5" s="37" t="s">
        <v>78</v>
      </c>
      <c r="P5" s="37" t="s">
        <v>79</v>
      </c>
      <c r="Q5" s="37" t="s">
        <v>80</v>
      </c>
      <c r="R5" s="37" t="s">
        <v>81</v>
      </c>
      <c r="S5" s="37" t="s">
        <v>82</v>
      </c>
      <c r="T5" s="37" t="s">
        <v>83</v>
      </c>
      <c r="U5" s="37" t="s">
        <v>48</v>
      </c>
      <c r="V5" s="37" t="s">
        <v>84</v>
      </c>
      <c r="W5" s="37" t="s">
        <v>85</v>
      </c>
      <c r="X5" s="37" t="s">
        <v>86</v>
      </c>
      <c r="Y5" s="37" t="s">
        <v>10</v>
      </c>
      <c r="Z5" s="37" t="s">
        <v>87</v>
      </c>
      <c r="AA5" s="37" t="s">
        <v>88</v>
      </c>
      <c r="AB5" s="37" t="s">
        <v>89</v>
      </c>
      <c r="AC5" s="37" t="s">
        <v>90</v>
      </c>
      <c r="AD5" s="37" t="s">
        <v>91</v>
      </c>
      <c r="AE5" s="37" t="s">
        <v>93</v>
      </c>
      <c r="AF5" s="37" t="s">
        <v>94</v>
      </c>
      <c r="AG5" s="37" t="s">
        <v>95</v>
      </c>
      <c r="AH5" s="37" t="s">
        <v>96</v>
      </c>
      <c r="AI5" s="37" t="s">
        <v>30</v>
      </c>
      <c r="AJ5" s="37" t="s">
        <v>10</v>
      </c>
      <c r="AK5" s="37" t="s">
        <v>87</v>
      </c>
      <c r="AL5" s="37" t="s">
        <v>88</v>
      </c>
      <c r="AM5" s="37" t="s">
        <v>89</v>
      </c>
      <c r="AN5" s="37" t="s">
        <v>90</v>
      </c>
      <c r="AO5" s="37" t="s">
        <v>91</v>
      </c>
      <c r="AP5" s="37" t="s">
        <v>93</v>
      </c>
      <c r="AQ5" s="37" t="s">
        <v>94</v>
      </c>
      <c r="AR5" s="37" t="s">
        <v>95</v>
      </c>
      <c r="AS5" s="37" t="s">
        <v>96</v>
      </c>
      <c r="AT5" s="37" t="s">
        <v>92</v>
      </c>
      <c r="AU5" s="37" t="s">
        <v>10</v>
      </c>
      <c r="AV5" s="37" t="s">
        <v>87</v>
      </c>
      <c r="AW5" s="37" t="s">
        <v>88</v>
      </c>
      <c r="AX5" s="37" t="s">
        <v>89</v>
      </c>
      <c r="AY5" s="37" t="s">
        <v>90</v>
      </c>
      <c r="AZ5" s="37" t="s">
        <v>91</v>
      </c>
      <c r="BA5" s="37" t="s">
        <v>93</v>
      </c>
      <c r="BB5" s="37" t="s">
        <v>94</v>
      </c>
      <c r="BC5" s="37" t="s">
        <v>95</v>
      </c>
      <c r="BD5" s="37" t="s">
        <v>96</v>
      </c>
      <c r="BE5" s="37" t="s">
        <v>92</v>
      </c>
      <c r="BF5" s="37" t="s">
        <v>10</v>
      </c>
      <c r="BG5" s="37" t="s">
        <v>87</v>
      </c>
      <c r="BH5" s="37" t="s">
        <v>88</v>
      </c>
      <c r="BI5" s="37" t="s">
        <v>89</v>
      </c>
      <c r="BJ5" s="37" t="s">
        <v>90</v>
      </c>
      <c r="BK5" s="37" t="s">
        <v>91</v>
      </c>
      <c r="BL5" s="37" t="s">
        <v>93</v>
      </c>
      <c r="BM5" s="37" t="s">
        <v>94</v>
      </c>
      <c r="BN5" s="37" t="s">
        <v>95</v>
      </c>
      <c r="BO5" s="37" t="s">
        <v>96</v>
      </c>
      <c r="BP5" s="37" t="s">
        <v>92</v>
      </c>
      <c r="BQ5" s="37" t="s">
        <v>10</v>
      </c>
      <c r="BR5" s="37" t="s">
        <v>87</v>
      </c>
      <c r="BS5" s="37" t="s">
        <v>88</v>
      </c>
      <c r="BT5" s="37" t="s">
        <v>89</v>
      </c>
      <c r="BU5" s="37" t="s">
        <v>90</v>
      </c>
      <c r="BV5" s="37" t="s">
        <v>91</v>
      </c>
      <c r="BW5" s="37" t="s">
        <v>93</v>
      </c>
      <c r="BX5" s="37" t="s">
        <v>94</v>
      </c>
      <c r="BY5" s="37" t="s">
        <v>95</v>
      </c>
      <c r="BZ5" s="37" t="s">
        <v>96</v>
      </c>
      <c r="CA5" s="37" t="s">
        <v>92</v>
      </c>
      <c r="CB5" s="37" t="s">
        <v>10</v>
      </c>
      <c r="CC5" s="37" t="s">
        <v>87</v>
      </c>
      <c r="CD5" s="37" t="s">
        <v>88</v>
      </c>
      <c r="CE5" s="37" t="s">
        <v>89</v>
      </c>
      <c r="CF5" s="37" t="s">
        <v>90</v>
      </c>
      <c r="CG5" s="37" t="s">
        <v>91</v>
      </c>
      <c r="CH5" s="37" t="s">
        <v>93</v>
      </c>
      <c r="CI5" s="37" t="s">
        <v>94</v>
      </c>
      <c r="CJ5" s="37" t="s">
        <v>95</v>
      </c>
      <c r="CK5" s="37" t="s">
        <v>96</v>
      </c>
      <c r="CL5" s="37" t="s">
        <v>92</v>
      </c>
      <c r="CM5" s="37" t="s">
        <v>10</v>
      </c>
      <c r="CN5" s="37" t="s">
        <v>87</v>
      </c>
      <c r="CO5" s="37" t="s">
        <v>88</v>
      </c>
      <c r="CP5" s="37" t="s">
        <v>89</v>
      </c>
      <c r="CQ5" s="37" t="s">
        <v>90</v>
      </c>
      <c r="CR5" s="37" t="s">
        <v>91</v>
      </c>
      <c r="CS5" s="37" t="s">
        <v>93</v>
      </c>
      <c r="CT5" s="37" t="s">
        <v>94</v>
      </c>
      <c r="CU5" s="37" t="s">
        <v>95</v>
      </c>
      <c r="CV5" s="37" t="s">
        <v>96</v>
      </c>
      <c r="CW5" s="37" t="s">
        <v>92</v>
      </c>
      <c r="CX5" s="37" t="s">
        <v>10</v>
      </c>
      <c r="CY5" s="37" t="s">
        <v>87</v>
      </c>
      <c r="CZ5" s="37" t="s">
        <v>88</v>
      </c>
      <c r="DA5" s="37" t="s">
        <v>89</v>
      </c>
      <c r="DB5" s="37" t="s">
        <v>90</v>
      </c>
      <c r="DC5" s="37" t="s">
        <v>91</v>
      </c>
      <c r="DD5" s="37" t="s">
        <v>93</v>
      </c>
      <c r="DE5" s="37" t="s">
        <v>94</v>
      </c>
      <c r="DF5" s="37" t="s">
        <v>95</v>
      </c>
      <c r="DG5" s="37" t="s">
        <v>96</v>
      </c>
      <c r="DH5" s="37" t="s">
        <v>92</v>
      </c>
      <c r="DI5" s="37" t="s">
        <v>10</v>
      </c>
      <c r="DJ5" s="37" t="s">
        <v>87</v>
      </c>
      <c r="DK5" s="37" t="s">
        <v>88</v>
      </c>
      <c r="DL5" s="37" t="s">
        <v>89</v>
      </c>
      <c r="DM5" s="37" t="s">
        <v>90</v>
      </c>
      <c r="DN5" s="37" t="s">
        <v>91</v>
      </c>
      <c r="DO5" s="37" t="s">
        <v>93</v>
      </c>
      <c r="DP5" s="37" t="s">
        <v>94</v>
      </c>
      <c r="DQ5" s="37" t="s">
        <v>95</v>
      </c>
      <c r="DR5" s="37" t="s">
        <v>96</v>
      </c>
      <c r="DS5" s="37" t="s">
        <v>92</v>
      </c>
      <c r="DT5" s="37" t="s">
        <v>10</v>
      </c>
      <c r="DU5" s="37" t="s">
        <v>87</v>
      </c>
      <c r="DV5" s="37" t="s">
        <v>88</v>
      </c>
      <c r="DW5" s="37" t="s">
        <v>89</v>
      </c>
      <c r="DX5" s="37" t="s">
        <v>90</v>
      </c>
      <c r="DY5" s="37" t="s">
        <v>91</v>
      </c>
      <c r="DZ5" s="37" t="s">
        <v>93</v>
      </c>
      <c r="EA5" s="37" t="s">
        <v>94</v>
      </c>
      <c r="EB5" s="37" t="s">
        <v>95</v>
      </c>
      <c r="EC5" s="37" t="s">
        <v>96</v>
      </c>
      <c r="ED5" s="37" t="s">
        <v>92</v>
      </c>
      <c r="EE5" s="37" t="s">
        <v>10</v>
      </c>
      <c r="EF5" s="37" t="s">
        <v>87</v>
      </c>
      <c r="EG5" s="37" t="s">
        <v>88</v>
      </c>
      <c r="EH5" s="37" t="s">
        <v>89</v>
      </c>
      <c r="EI5" s="37" t="s">
        <v>90</v>
      </c>
      <c r="EJ5" s="37" t="s">
        <v>91</v>
      </c>
      <c r="EK5" s="37" t="s">
        <v>93</v>
      </c>
      <c r="EL5" s="37" t="s">
        <v>94</v>
      </c>
      <c r="EM5" s="37" t="s">
        <v>95</v>
      </c>
      <c r="EN5" s="37" t="s">
        <v>96</v>
      </c>
      <c r="EO5" s="37" t="s">
        <v>92</v>
      </c>
    </row>
    <row r="6" spans="1:148" s="27" customFormat="1" x14ac:dyDescent="0.15">
      <c r="A6" s="28" t="s">
        <v>97</v>
      </c>
      <c r="B6" s="33">
        <f t="shared" ref="B6:X6" si="1">B7</f>
        <v>2020</v>
      </c>
      <c r="C6" s="33">
        <f t="shared" si="1"/>
        <v>273619</v>
      </c>
      <c r="D6" s="33">
        <f t="shared" si="1"/>
        <v>46</v>
      </c>
      <c r="E6" s="33">
        <f t="shared" si="1"/>
        <v>17</v>
      </c>
      <c r="F6" s="33">
        <f t="shared" si="1"/>
        <v>1</v>
      </c>
      <c r="G6" s="33">
        <f t="shared" si="1"/>
        <v>0</v>
      </c>
      <c r="H6" s="33" t="str">
        <f t="shared" si="1"/>
        <v>大阪府　熊取町</v>
      </c>
      <c r="I6" s="33" t="str">
        <f t="shared" si="1"/>
        <v>法適用</v>
      </c>
      <c r="J6" s="33" t="str">
        <f t="shared" si="1"/>
        <v>下水道事業</v>
      </c>
      <c r="K6" s="33" t="str">
        <f t="shared" si="1"/>
        <v>公共下水道</v>
      </c>
      <c r="L6" s="33" t="str">
        <f t="shared" si="1"/>
        <v>Bc2</v>
      </c>
      <c r="M6" s="33" t="str">
        <f t="shared" si="1"/>
        <v>非設置</v>
      </c>
      <c r="N6" s="38" t="str">
        <f t="shared" si="1"/>
        <v>-</v>
      </c>
      <c r="O6" s="38">
        <f t="shared" si="1"/>
        <v>67.16</v>
      </c>
      <c r="P6" s="38">
        <f t="shared" si="1"/>
        <v>82.4</v>
      </c>
      <c r="Q6" s="38">
        <f t="shared" si="1"/>
        <v>88.32</v>
      </c>
      <c r="R6" s="38">
        <f t="shared" si="1"/>
        <v>2530</v>
      </c>
      <c r="S6" s="38">
        <f t="shared" si="1"/>
        <v>43407</v>
      </c>
      <c r="T6" s="38">
        <f t="shared" si="1"/>
        <v>17.239999999999998</v>
      </c>
      <c r="U6" s="38">
        <f t="shared" si="1"/>
        <v>2517.81</v>
      </c>
      <c r="V6" s="38">
        <f t="shared" si="1"/>
        <v>35662</v>
      </c>
      <c r="W6" s="38">
        <f t="shared" si="1"/>
        <v>5.98</v>
      </c>
      <c r="X6" s="38">
        <f t="shared" si="1"/>
        <v>5963.55</v>
      </c>
      <c r="Y6" s="42" t="str">
        <f t="shared" ref="Y6:AH6" si="2">IF(Y7="",NA(),Y7)</f>
        <v>-</v>
      </c>
      <c r="Z6" s="42" t="str">
        <f t="shared" si="2"/>
        <v>-</v>
      </c>
      <c r="AA6" s="42">
        <f t="shared" si="2"/>
        <v>103.03</v>
      </c>
      <c r="AB6" s="42">
        <f t="shared" si="2"/>
        <v>103.58</v>
      </c>
      <c r="AC6" s="42">
        <f t="shared" si="2"/>
        <v>105.81</v>
      </c>
      <c r="AD6" s="42" t="str">
        <f t="shared" si="2"/>
        <v>-</v>
      </c>
      <c r="AE6" s="42" t="str">
        <f t="shared" si="2"/>
        <v>-</v>
      </c>
      <c r="AF6" s="42">
        <f t="shared" si="2"/>
        <v>106.25</v>
      </c>
      <c r="AG6" s="42">
        <f t="shared" si="2"/>
        <v>105.89</v>
      </c>
      <c r="AH6" s="42">
        <f t="shared" si="2"/>
        <v>104.59</v>
      </c>
      <c r="AI6" s="38" t="str">
        <f>IF(AI7="","",IF(AI7="-","【-】","【"&amp;SUBSTITUTE(TEXT(AI7,"#,##0.00"),"-","△")&amp;"】"))</f>
        <v>【106.67】</v>
      </c>
      <c r="AJ6" s="42" t="str">
        <f t="shared" ref="AJ6:AS6" si="3">IF(AJ7="",NA(),AJ7)</f>
        <v>-</v>
      </c>
      <c r="AK6" s="42" t="str">
        <f t="shared" si="3"/>
        <v>-</v>
      </c>
      <c r="AL6" s="38">
        <f t="shared" si="3"/>
        <v>0</v>
      </c>
      <c r="AM6" s="38">
        <f t="shared" si="3"/>
        <v>0</v>
      </c>
      <c r="AN6" s="38">
        <f t="shared" si="3"/>
        <v>0</v>
      </c>
      <c r="AO6" s="42" t="str">
        <f t="shared" si="3"/>
        <v>-</v>
      </c>
      <c r="AP6" s="42" t="str">
        <f t="shared" si="3"/>
        <v>-</v>
      </c>
      <c r="AQ6" s="42">
        <f t="shared" si="3"/>
        <v>0.78</v>
      </c>
      <c r="AR6" s="42">
        <f t="shared" si="3"/>
        <v>0.83</v>
      </c>
      <c r="AS6" s="42">
        <f t="shared" si="3"/>
        <v>0.83</v>
      </c>
      <c r="AT6" s="38" t="str">
        <f>IF(AT7="","",IF(AT7="-","【-】","【"&amp;SUBSTITUTE(TEXT(AT7,"#,##0.00"),"-","△")&amp;"】"))</f>
        <v>【3.64】</v>
      </c>
      <c r="AU6" s="42" t="str">
        <f t="shared" ref="AU6:BD6" si="4">IF(AU7="",NA(),AU7)</f>
        <v>-</v>
      </c>
      <c r="AV6" s="42" t="str">
        <f t="shared" si="4"/>
        <v>-</v>
      </c>
      <c r="AW6" s="42">
        <f t="shared" si="4"/>
        <v>34.35</v>
      </c>
      <c r="AX6" s="42">
        <f t="shared" si="4"/>
        <v>36.880000000000003</v>
      </c>
      <c r="AY6" s="42">
        <f t="shared" si="4"/>
        <v>55.39</v>
      </c>
      <c r="AZ6" s="42" t="str">
        <f t="shared" si="4"/>
        <v>-</v>
      </c>
      <c r="BA6" s="42" t="str">
        <f t="shared" si="4"/>
        <v>-</v>
      </c>
      <c r="BB6" s="42">
        <f t="shared" si="4"/>
        <v>67.2</v>
      </c>
      <c r="BC6" s="42">
        <f t="shared" si="4"/>
        <v>61.2</v>
      </c>
      <c r="BD6" s="42">
        <f t="shared" si="4"/>
        <v>57.6</v>
      </c>
      <c r="BE6" s="38" t="str">
        <f>IF(BE7="","",IF(BE7="-","【-】","【"&amp;SUBSTITUTE(TEXT(BE7,"#,##0.00"),"-","△")&amp;"】"))</f>
        <v>【67.52】</v>
      </c>
      <c r="BF6" s="42" t="str">
        <f t="shared" ref="BF6:BO6" si="5">IF(BF7="",NA(),BF7)</f>
        <v>-</v>
      </c>
      <c r="BG6" s="42" t="str">
        <f t="shared" si="5"/>
        <v>-</v>
      </c>
      <c r="BH6" s="42">
        <f t="shared" si="5"/>
        <v>721.96</v>
      </c>
      <c r="BI6" s="42">
        <f t="shared" si="5"/>
        <v>712.45</v>
      </c>
      <c r="BJ6" s="42">
        <f t="shared" si="5"/>
        <v>677.75</v>
      </c>
      <c r="BK6" s="42" t="str">
        <f t="shared" si="5"/>
        <v>-</v>
      </c>
      <c r="BL6" s="42" t="str">
        <f t="shared" si="5"/>
        <v>-</v>
      </c>
      <c r="BM6" s="42">
        <f t="shared" si="5"/>
        <v>1023.34</v>
      </c>
      <c r="BN6" s="42">
        <f t="shared" si="5"/>
        <v>1033.5999999999999</v>
      </c>
      <c r="BO6" s="42">
        <f t="shared" si="5"/>
        <v>1008.36</v>
      </c>
      <c r="BP6" s="38" t="str">
        <f>IF(BP7="","",IF(BP7="-","【-】","【"&amp;SUBSTITUTE(TEXT(BP7,"#,##0.00"),"-","△")&amp;"】"))</f>
        <v>【705.21】</v>
      </c>
      <c r="BQ6" s="42" t="str">
        <f t="shared" ref="BQ6:BZ6" si="6">IF(BQ7="",NA(),BQ7)</f>
        <v>-</v>
      </c>
      <c r="BR6" s="42" t="str">
        <f t="shared" si="6"/>
        <v>-</v>
      </c>
      <c r="BS6" s="42">
        <f t="shared" si="6"/>
        <v>130.84</v>
      </c>
      <c r="BT6" s="42">
        <f t="shared" si="6"/>
        <v>124.79</v>
      </c>
      <c r="BU6" s="42">
        <f t="shared" si="6"/>
        <v>127.53</v>
      </c>
      <c r="BV6" s="42" t="str">
        <f t="shared" si="6"/>
        <v>-</v>
      </c>
      <c r="BW6" s="42" t="str">
        <f t="shared" si="6"/>
        <v>-</v>
      </c>
      <c r="BX6" s="42">
        <f t="shared" si="6"/>
        <v>82.26</v>
      </c>
      <c r="BY6" s="42">
        <f t="shared" si="6"/>
        <v>85.39</v>
      </c>
      <c r="BZ6" s="42">
        <f t="shared" si="6"/>
        <v>85.67</v>
      </c>
      <c r="CA6" s="38" t="str">
        <f>IF(CA7="","",IF(CA7="-","【-】","【"&amp;SUBSTITUTE(TEXT(CA7,"#,##0.00"),"-","△")&amp;"】"))</f>
        <v>【98.96】</v>
      </c>
      <c r="CB6" s="42" t="str">
        <f t="shared" ref="CB6:CK6" si="7">IF(CB7="",NA(),CB7)</f>
        <v>-</v>
      </c>
      <c r="CC6" s="42" t="str">
        <f t="shared" si="7"/>
        <v>-</v>
      </c>
      <c r="CD6" s="42">
        <f t="shared" si="7"/>
        <v>107.35</v>
      </c>
      <c r="CE6" s="42">
        <f t="shared" si="7"/>
        <v>112.2</v>
      </c>
      <c r="CF6" s="42">
        <f t="shared" si="7"/>
        <v>109.04</v>
      </c>
      <c r="CG6" s="42" t="str">
        <f t="shared" si="7"/>
        <v>-</v>
      </c>
      <c r="CH6" s="42" t="str">
        <f t="shared" si="7"/>
        <v>-</v>
      </c>
      <c r="CI6" s="42">
        <f t="shared" si="7"/>
        <v>154.25</v>
      </c>
      <c r="CJ6" s="42">
        <f t="shared" si="7"/>
        <v>150.96</v>
      </c>
      <c r="CK6" s="42">
        <f t="shared" si="7"/>
        <v>146.12</v>
      </c>
      <c r="CL6" s="38" t="str">
        <f>IF(CL7="","",IF(CL7="-","【-】","【"&amp;SUBSTITUTE(TEXT(CL7,"#,##0.00"),"-","△")&amp;"】"))</f>
        <v>【134.52】</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f t="shared" si="8"/>
        <v>64.510000000000005</v>
      </c>
      <c r="CU6" s="42">
        <f t="shared" si="8"/>
        <v>66.180000000000007</v>
      </c>
      <c r="CV6" s="42">
        <f t="shared" si="8"/>
        <v>56.39</v>
      </c>
      <c r="CW6" s="38" t="str">
        <f>IF(CW7="","",IF(CW7="-","【-】","【"&amp;SUBSTITUTE(TEXT(CW7,"#,##0.00"),"-","△")&amp;"】"))</f>
        <v>【59.57】</v>
      </c>
      <c r="CX6" s="42" t="str">
        <f t="shared" ref="CX6:DG6" si="9">IF(CX7="",NA(),CX7)</f>
        <v>-</v>
      </c>
      <c r="CY6" s="42" t="str">
        <f t="shared" si="9"/>
        <v>-</v>
      </c>
      <c r="CZ6" s="42">
        <f t="shared" si="9"/>
        <v>94.31</v>
      </c>
      <c r="DA6" s="42">
        <f t="shared" si="9"/>
        <v>94.81</v>
      </c>
      <c r="DB6" s="42">
        <f t="shared" si="9"/>
        <v>94.97</v>
      </c>
      <c r="DC6" s="42" t="str">
        <f t="shared" si="9"/>
        <v>-</v>
      </c>
      <c r="DD6" s="42" t="str">
        <f t="shared" si="9"/>
        <v>-</v>
      </c>
      <c r="DE6" s="42">
        <f t="shared" si="9"/>
        <v>91.62</v>
      </c>
      <c r="DF6" s="42">
        <f t="shared" si="9"/>
        <v>91.87</v>
      </c>
      <c r="DG6" s="42">
        <f t="shared" si="9"/>
        <v>91.45</v>
      </c>
      <c r="DH6" s="38" t="str">
        <f>IF(DH7="","",IF(DH7="-","【-】","【"&amp;SUBSTITUTE(TEXT(DH7,"#,##0.00"),"-","△")&amp;"】"))</f>
        <v>【95.57】</v>
      </c>
      <c r="DI6" s="42" t="str">
        <f t="shared" ref="DI6:DR6" si="10">IF(DI7="",NA(),DI7)</f>
        <v>-</v>
      </c>
      <c r="DJ6" s="42" t="str">
        <f t="shared" si="10"/>
        <v>-</v>
      </c>
      <c r="DK6" s="42">
        <f t="shared" si="10"/>
        <v>3.55</v>
      </c>
      <c r="DL6" s="42">
        <f t="shared" si="10"/>
        <v>6.73</v>
      </c>
      <c r="DM6" s="42">
        <f t="shared" si="10"/>
        <v>9.8800000000000008</v>
      </c>
      <c r="DN6" s="42" t="str">
        <f t="shared" si="10"/>
        <v>-</v>
      </c>
      <c r="DO6" s="42" t="str">
        <f t="shared" si="10"/>
        <v>-</v>
      </c>
      <c r="DP6" s="42">
        <f t="shared" si="10"/>
        <v>14.75</v>
      </c>
      <c r="DQ6" s="42">
        <f t="shared" si="10"/>
        <v>19.78</v>
      </c>
      <c r="DR6" s="42">
        <f t="shared" si="10"/>
        <v>14.8</v>
      </c>
      <c r="DS6" s="38" t="str">
        <f>IF(DS7="","",IF(DS7="-","【-】","【"&amp;SUBSTITUTE(TEXT(DS7,"#,##0.00"),"-","△")&amp;"】"))</f>
        <v>【36.52】</v>
      </c>
      <c r="DT6" s="42" t="str">
        <f t="shared" ref="DT6:EC6" si="11">IF(DT7="",NA(),DT7)</f>
        <v>-</v>
      </c>
      <c r="DU6" s="42" t="str">
        <f t="shared" si="11"/>
        <v>-</v>
      </c>
      <c r="DV6" s="38">
        <f t="shared" si="11"/>
        <v>0</v>
      </c>
      <c r="DW6" s="38">
        <f t="shared" si="11"/>
        <v>0</v>
      </c>
      <c r="DX6" s="38">
        <f t="shared" si="11"/>
        <v>0</v>
      </c>
      <c r="DY6" s="42" t="str">
        <f t="shared" si="11"/>
        <v>-</v>
      </c>
      <c r="DZ6" s="42" t="str">
        <f t="shared" si="11"/>
        <v>-</v>
      </c>
      <c r="EA6" s="42">
        <f t="shared" si="11"/>
        <v>0.25</v>
      </c>
      <c r="EB6" s="42">
        <f t="shared" si="11"/>
        <v>0.44</v>
      </c>
      <c r="EC6" s="42">
        <f t="shared" si="11"/>
        <v>0.1</v>
      </c>
      <c r="ED6" s="38" t="str">
        <f>IF(ED7="","",IF(ED7="-","【-】","【"&amp;SUBSTITUTE(TEXT(ED7,"#,##0.00"),"-","△")&amp;"】"))</f>
        <v>【5.72】</v>
      </c>
      <c r="EE6" s="42" t="str">
        <f t="shared" ref="EE6:EN6" si="12">IF(EE7="",NA(),EE7)</f>
        <v>-</v>
      </c>
      <c r="EF6" s="42" t="str">
        <f t="shared" si="12"/>
        <v>-</v>
      </c>
      <c r="EG6" s="38">
        <f t="shared" si="12"/>
        <v>0</v>
      </c>
      <c r="EH6" s="38">
        <f t="shared" si="12"/>
        <v>0</v>
      </c>
      <c r="EI6" s="38">
        <f t="shared" si="12"/>
        <v>0</v>
      </c>
      <c r="EJ6" s="42" t="str">
        <f t="shared" si="12"/>
        <v>-</v>
      </c>
      <c r="EK6" s="42" t="str">
        <f t="shared" si="12"/>
        <v>-</v>
      </c>
      <c r="EL6" s="42">
        <f t="shared" si="12"/>
        <v>0.04</v>
      </c>
      <c r="EM6" s="42">
        <f t="shared" si="12"/>
        <v>0.05</v>
      </c>
      <c r="EN6" s="42">
        <f t="shared" si="12"/>
        <v>0.09</v>
      </c>
      <c r="EO6" s="38" t="str">
        <f>IF(EO7="","",IF(EO7="-","【-】","【"&amp;SUBSTITUTE(TEXT(EO7,"#,##0.00"),"-","△")&amp;"】"))</f>
        <v>【0.30】</v>
      </c>
    </row>
    <row r="7" spans="1:148" s="27" customFormat="1" x14ac:dyDescent="0.15">
      <c r="A7" s="28"/>
      <c r="B7" s="34">
        <v>2020</v>
      </c>
      <c r="C7" s="34">
        <v>273619</v>
      </c>
      <c r="D7" s="34">
        <v>46</v>
      </c>
      <c r="E7" s="34">
        <v>17</v>
      </c>
      <c r="F7" s="34">
        <v>1</v>
      </c>
      <c r="G7" s="34">
        <v>0</v>
      </c>
      <c r="H7" s="34" t="s">
        <v>52</v>
      </c>
      <c r="I7" s="34" t="s">
        <v>98</v>
      </c>
      <c r="J7" s="34" t="s">
        <v>99</v>
      </c>
      <c r="K7" s="34" t="s">
        <v>100</v>
      </c>
      <c r="L7" s="34" t="s">
        <v>101</v>
      </c>
      <c r="M7" s="34" t="s">
        <v>102</v>
      </c>
      <c r="N7" s="39" t="s">
        <v>104</v>
      </c>
      <c r="O7" s="39">
        <v>67.16</v>
      </c>
      <c r="P7" s="39">
        <v>82.4</v>
      </c>
      <c r="Q7" s="39">
        <v>88.32</v>
      </c>
      <c r="R7" s="39">
        <v>2530</v>
      </c>
      <c r="S7" s="39">
        <v>43407</v>
      </c>
      <c r="T7" s="39">
        <v>17.239999999999998</v>
      </c>
      <c r="U7" s="39">
        <v>2517.81</v>
      </c>
      <c r="V7" s="39">
        <v>35662</v>
      </c>
      <c r="W7" s="39">
        <v>5.98</v>
      </c>
      <c r="X7" s="39">
        <v>5963.55</v>
      </c>
      <c r="Y7" s="39" t="s">
        <v>104</v>
      </c>
      <c r="Z7" s="39" t="s">
        <v>104</v>
      </c>
      <c r="AA7" s="39">
        <v>103.03</v>
      </c>
      <c r="AB7" s="39">
        <v>103.58</v>
      </c>
      <c r="AC7" s="39">
        <v>105.81</v>
      </c>
      <c r="AD7" s="39" t="s">
        <v>104</v>
      </c>
      <c r="AE7" s="39" t="s">
        <v>104</v>
      </c>
      <c r="AF7" s="39">
        <v>106.25</v>
      </c>
      <c r="AG7" s="39">
        <v>105.89</v>
      </c>
      <c r="AH7" s="39">
        <v>104.59</v>
      </c>
      <c r="AI7" s="39">
        <v>106.67</v>
      </c>
      <c r="AJ7" s="39" t="s">
        <v>104</v>
      </c>
      <c r="AK7" s="39" t="s">
        <v>104</v>
      </c>
      <c r="AL7" s="39">
        <v>0</v>
      </c>
      <c r="AM7" s="39">
        <v>0</v>
      </c>
      <c r="AN7" s="39">
        <v>0</v>
      </c>
      <c r="AO7" s="39" t="s">
        <v>104</v>
      </c>
      <c r="AP7" s="39" t="s">
        <v>104</v>
      </c>
      <c r="AQ7" s="39">
        <v>0.78</v>
      </c>
      <c r="AR7" s="39">
        <v>0.83</v>
      </c>
      <c r="AS7" s="39">
        <v>0.83</v>
      </c>
      <c r="AT7" s="39">
        <v>3.64</v>
      </c>
      <c r="AU7" s="39" t="s">
        <v>104</v>
      </c>
      <c r="AV7" s="39" t="s">
        <v>104</v>
      </c>
      <c r="AW7" s="39">
        <v>34.35</v>
      </c>
      <c r="AX7" s="39">
        <v>36.880000000000003</v>
      </c>
      <c r="AY7" s="39">
        <v>55.39</v>
      </c>
      <c r="AZ7" s="39" t="s">
        <v>104</v>
      </c>
      <c r="BA7" s="39" t="s">
        <v>104</v>
      </c>
      <c r="BB7" s="39">
        <v>67.2</v>
      </c>
      <c r="BC7" s="39">
        <v>61.2</v>
      </c>
      <c r="BD7" s="39">
        <v>57.6</v>
      </c>
      <c r="BE7" s="39">
        <v>67.52</v>
      </c>
      <c r="BF7" s="39" t="s">
        <v>104</v>
      </c>
      <c r="BG7" s="39" t="s">
        <v>104</v>
      </c>
      <c r="BH7" s="39">
        <v>721.96</v>
      </c>
      <c r="BI7" s="39">
        <v>712.45</v>
      </c>
      <c r="BJ7" s="39">
        <v>677.75</v>
      </c>
      <c r="BK7" s="39" t="s">
        <v>104</v>
      </c>
      <c r="BL7" s="39" t="s">
        <v>104</v>
      </c>
      <c r="BM7" s="39">
        <v>1023.34</v>
      </c>
      <c r="BN7" s="39">
        <v>1033.5999999999999</v>
      </c>
      <c r="BO7" s="39">
        <v>1008.36</v>
      </c>
      <c r="BP7" s="39">
        <v>705.21</v>
      </c>
      <c r="BQ7" s="39" t="s">
        <v>104</v>
      </c>
      <c r="BR7" s="39" t="s">
        <v>104</v>
      </c>
      <c r="BS7" s="39">
        <v>130.84</v>
      </c>
      <c r="BT7" s="39">
        <v>124.79</v>
      </c>
      <c r="BU7" s="39">
        <v>127.53</v>
      </c>
      <c r="BV7" s="39" t="s">
        <v>104</v>
      </c>
      <c r="BW7" s="39" t="s">
        <v>104</v>
      </c>
      <c r="BX7" s="39">
        <v>82.26</v>
      </c>
      <c r="BY7" s="39">
        <v>85.39</v>
      </c>
      <c r="BZ7" s="39">
        <v>85.67</v>
      </c>
      <c r="CA7" s="39">
        <v>98.96</v>
      </c>
      <c r="CB7" s="39" t="s">
        <v>104</v>
      </c>
      <c r="CC7" s="39" t="s">
        <v>104</v>
      </c>
      <c r="CD7" s="39">
        <v>107.35</v>
      </c>
      <c r="CE7" s="39">
        <v>112.2</v>
      </c>
      <c r="CF7" s="39">
        <v>109.04</v>
      </c>
      <c r="CG7" s="39" t="s">
        <v>104</v>
      </c>
      <c r="CH7" s="39" t="s">
        <v>104</v>
      </c>
      <c r="CI7" s="39">
        <v>154.25</v>
      </c>
      <c r="CJ7" s="39">
        <v>150.96</v>
      </c>
      <c r="CK7" s="39">
        <v>146.12</v>
      </c>
      <c r="CL7" s="39">
        <v>134.52000000000001</v>
      </c>
      <c r="CM7" s="39" t="s">
        <v>104</v>
      </c>
      <c r="CN7" s="39" t="s">
        <v>104</v>
      </c>
      <c r="CO7" s="39" t="s">
        <v>104</v>
      </c>
      <c r="CP7" s="39" t="s">
        <v>104</v>
      </c>
      <c r="CQ7" s="39" t="s">
        <v>104</v>
      </c>
      <c r="CR7" s="39" t="s">
        <v>104</v>
      </c>
      <c r="CS7" s="39" t="s">
        <v>104</v>
      </c>
      <c r="CT7" s="39">
        <v>64.510000000000005</v>
      </c>
      <c r="CU7" s="39">
        <v>66.180000000000007</v>
      </c>
      <c r="CV7" s="39">
        <v>56.39</v>
      </c>
      <c r="CW7" s="39">
        <v>59.57</v>
      </c>
      <c r="CX7" s="39" t="s">
        <v>104</v>
      </c>
      <c r="CY7" s="39" t="s">
        <v>104</v>
      </c>
      <c r="CZ7" s="39">
        <v>94.31</v>
      </c>
      <c r="DA7" s="39">
        <v>94.81</v>
      </c>
      <c r="DB7" s="39">
        <v>94.97</v>
      </c>
      <c r="DC7" s="39" t="s">
        <v>104</v>
      </c>
      <c r="DD7" s="39" t="s">
        <v>104</v>
      </c>
      <c r="DE7" s="39">
        <v>91.62</v>
      </c>
      <c r="DF7" s="39">
        <v>91.87</v>
      </c>
      <c r="DG7" s="39">
        <v>91.45</v>
      </c>
      <c r="DH7" s="39">
        <v>95.57</v>
      </c>
      <c r="DI7" s="39" t="s">
        <v>104</v>
      </c>
      <c r="DJ7" s="39" t="s">
        <v>104</v>
      </c>
      <c r="DK7" s="39">
        <v>3.55</v>
      </c>
      <c r="DL7" s="39">
        <v>6.73</v>
      </c>
      <c r="DM7" s="39">
        <v>9.8800000000000008</v>
      </c>
      <c r="DN7" s="39" t="s">
        <v>104</v>
      </c>
      <c r="DO7" s="39" t="s">
        <v>104</v>
      </c>
      <c r="DP7" s="39">
        <v>14.75</v>
      </c>
      <c r="DQ7" s="39">
        <v>19.78</v>
      </c>
      <c r="DR7" s="39">
        <v>14.8</v>
      </c>
      <c r="DS7" s="39">
        <v>36.520000000000003</v>
      </c>
      <c r="DT7" s="39" t="s">
        <v>104</v>
      </c>
      <c r="DU7" s="39" t="s">
        <v>104</v>
      </c>
      <c r="DV7" s="39">
        <v>0</v>
      </c>
      <c r="DW7" s="39">
        <v>0</v>
      </c>
      <c r="DX7" s="39">
        <v>0</v>
      </c>
      <c r="DY7" s="39" t="s">
        <v>104</v>
      </c>
      <c r="DZ7" s="39" t="s">
        <v>104</v>
      </c>
      <c r="EA7" s="39">
        <v>0.25</v>
      </c>
      <c r="EB7" s="39">
        <v>0.44</v>
      </c>
      <c r="EC7" s="39">
        <v>0.1</v>
      </c>
      <c r="ED7" s="39">
        <v>5.72</v>
      </c>
      <c r="EE7" s="39" t="s">
        <v>104</v>
      </c>
      <c r="EF7" s="39" t="s">
        <v>104</v>
      </c>
      <c r="EG7" s="39">
        <v>0</v>
      </c>
      <c r="EH7" s="39">
        <v>0</v>
      </c>
      <c r="EI7" s="39">
        <v>0</v>
      </c>
      <c r="EJ7" s="39" t="s">
        <v>104</v>
      </c>
      <c r="EK7" s="39" t="s">
        <v>104</v>
      </c>
      <c r="EL7" s="39">
        <v>0.04</v>
      </c>
      <c r="EM7" s="39">
        <v>0.05</v>
      </c>
      <c r="EN7" s="39">
        <v>0.09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105</v>
      </c>
      <c r="C9" s="29" t="s">
        <v>106</v>
      </c>
      <c r="D9" s="29" t="s">
        <v>107</v>
      </c>
      <c r="E9" s="29" t="s">
        <v>108</v>
      </c>
      <c r="F9" s="29" t="s">
        <v>109</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60</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103</v>
      </c>
    </row>
    <row r="12" spans="1:148" x14ac:dyDescent="0.15">
      <c r="B12">
        <v>1</v>
      </c>
      <c r="C12">
        <v>1</v>
      </c>
      <c r="D12">
        <v>1</v>
      </c>
      <c r="E12">
        <v>1</v>
      </c>
      <c r="F12">
        <v>2</v>
      </c>
      <c r="G12" t="s">
        <v>110</v>
      </c>
    </row>
    <row r="13" spans="1:148" x14ac:dyDescent="0.15">
      <c r="B13" t="s">
        <v>111</v>
      </c>
      <c r="C13" t="s">
        <v>111</v>
      </c>
      <c r="D13" t="s">
        <v>111</v>
      </c>
      <c r="E13" t="s">
        <v>32</v>
      </c>
      <c r="F13" t="s">
        <v>32</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や・す・だ</cp:lastModifiedBy>
  <cp:lastPrinted>2022-01-26T00:29:25Z</cp:lastPrinted>
  <dcterms:created xsi:type="dcterms:W3CDTF">2021-12-03T07:15:43Z</dcterms:created>
  <dcterms:modified xsi:type="dcterms:W3CDTF">2022-02-28T04:30:56Z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3.1.3.0</vt:lpwstr>
    </vt:vector>
  </property>
  <property fmtid="{DCFEDD21-7773-49B2-8022-6FC58DB5260B}" pid="3" name="LastSavedVersion">
    <vt:lpwstr>3.1.3.0</vt:lpwstr>
  </property>
  <property fmtid="{DCFEDD21-7773-49B2-8022-6FC58DB5260B}" pid="4" name="LastSavedDate">
    <vt:filetime>2022-01-24T08:50:50Z</vt:filetime>
  </property>
</Properties>
</file>