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5チェック作業および完成データ\36 能勢町\"/>
    </mc:Choice>
  </mc:AlternateContent>
  <workbookProtection workbookAlgorithmName="SHA-512" workbookHashValue="Czk+46vTVXMZFbz1yahTS7iGkQOMMYTXOUB2ubsYp+2IflXxFIT2Yy8Fs4hVyGfxZ2CgS9UGUidMi8p9IIvhmw==" workbookSaltValue="0/HBo26JJ9DXK4LZKPLCEg==" workbookSpinCount="100000" lockStructure="1"/>
  <bookViews>
    <workbookView xWindow="0" yWindow="0" windowWidth="23040" windowHeight="1143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T10" i="4"/>
  <c r="AL10" i="4"/>
  <c r="I10" i="4"/>
  <c r="B10" i="4"/>
  <c r="AL8" i="4"/>
  <c r="P8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<sst xmlns="http://schemas.openxmlformats.org/spreadsheetml/2006/main" count="236" uniqueCount="120">
  <si>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</si>
  <si>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</si>
  <si>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</si>
  <si>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</si>
  <si>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</si>
  <si>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</si>
  <si>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</si>
  <si>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</si>
  <si>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</si>
  <si>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</si>
  <si>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</si>
  <si>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</si>
  <si>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</si>
  <si>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</si>
  <si>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</si>
  <si>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</si>
  <si>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</si>
  <si>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</si>
  <si>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</si>
  <si>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</si>
  <si>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</si>
  <si>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</si>
  <si>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</si>
  <si>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</si>
  <si>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</si>
  <si>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</si>
  <si>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</si>
  <si>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</si>
  <si>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</si>
  <si>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</si>
  <si>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</si>
  <si>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</si>
  <si>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</si>
  <si>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</si>
  <si>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</si>
  <si>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</si>
  <si>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</si>
  <si>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</si>
  <si>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</si>
  <si>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</si>
  <si>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</si>
  <si>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</si>
  <si>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</si>
  <si>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</si>
  <si>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</si>
  <si>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</si>
  <si>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</si>
  <si>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</si>
  <si>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</si>
  <si>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</si>
  <si>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</si>
  <si>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</si>
  <si>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</si>
  <si>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</si>
  <si>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</si>
  <si>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</si>
  <si>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</si>
  <si>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</si>
  <si>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</si>
  <si>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</si>
  <si>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</si>
  <si>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</si>
  <si>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</si>
  <si>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</si>
  <si>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</si>
  <si>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</si>
  <si>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</si>
  <si>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</si>
  <si>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</si>
  <si>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</si>
  <si>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</si>
  <si>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</si>
  <si>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</si>
  <si>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</si>
  <si>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</si>
  <si>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</si>
  <si>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</si>
  <si>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</si>
  <si>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</si>
  <si>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</si>
  <si>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</si>
  <si>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</si>
  <si>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</si>
  <si>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</si>
  <si>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</si>
  <si>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</si>
  <si>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</si>
  <si>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</si>
  <si>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</si>
  <si>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</si>
  <si>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</si>
  <si>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</si>
  <si>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</si>
  <si>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</si>
  <si>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</si>
  <si>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</si>
  <si>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</si>
  <si>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</si>
  <si>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</si>
  <si>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</si>
  <si>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</si>
  <si>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</si>
  <si>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</si>
  <si>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</si>
  <si>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</si>
  <si>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</si>
  <si>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</si>
  <si>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</si>
  <si>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</si>
  <si>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</si>
  <si>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</si>
  <si>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</si>
  <si>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</si>
  <si>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</si>
  <si>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</si>
  <si>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</si>
  <si>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</si>
  <si>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29年2月に中長期的な経営の基本計画となる経営戦略を策定しました。今後は、経営の健全化に向け実態把握を適切に行っていくとともに、自立した経営に向けて、経営戦略を見直すとともに、適切な料金水準について検討を行い、経費の縮減、水洗化の促進等一層の経営努力を続けていきます。
　また、公営企業会計移行に向けた準備を進め、令和5年度には移行する予定です。
　施設の統廃合について、平成30年度より広域化に向けた検討を行っており、今後も継続して検討を行う予定です。</t>
    <phoneticPr fontId="4"/>
  </si>
  <si>
    <t>　平成10年4月の供用開始後、あまり年数が経っていないため、分析の対象となるものはありませんが、農業集落排水事業の整備以前に宅地開発時に埋設された管で、町が移管を受けたものについては、平成23年から平成28年の6年間で、不明水対策のため全て調査を行い、管更生等補修を行いました。</t>
    <phoneticPr fontId="4"/>
  </si>
  <si>
    <t xml:space="preserve">　収益的収支比率については、年度によって変動があるものの、100％を下回った状態が続いています。昨年に比べて増加していますが、これは総費用（修繕費等）が減少しているためです。
　企業債残高対事業規模比率については、地方債現在高が減少しているため、減少しています
　経費回収率については、汚水処理費が減少していますが、使用料収入がやや減少しているため、ほぼ横ばいの状況となっています。
　汚水処理原価については、電力費や修繕費などの経費削減に努めていますが、人口の減少により有収水量が減少しているため、依然として類似団体の平均値をかなり上回っている状況です。
</t>
    <rPh sb="67" eb="69">
      <t>ヒヨウ</t>
    </rPh>
    <rPh sb="70" eb="73">
      <t>シュウゼンヒ</t>
    </rPh>
    <rPh sb="73" eb="74">
      <t>トウ</t>
    </rPh>
    <rPh sb="76" eb="78">
      <t>ゲンショウ</t>
    </rPh>
    <rPh sb="166" eb="168">
      <t>ゲンショウ</t>
    </rPh>
    <rPh sb="181" eb="183">
      <t>ジョウキョウ</t>
    </rPh>
    <rPh sb="220" eb="221">
      <t>ツト</t>
    </rPh>
    <rPh sb="255" eb="257">
      <t>ルイジ</t>
    </rPh>
    <rPh sb="257" eb="259">
      <t>ダンタイ</t>
    </rPh>
    <rPh sb="260" eb="262">
      <t>ヘイキン</t>
    </rPh>
    <rPh sb="262" eb="263">
      <t>チ</t>
    </rPh>
    <rPh sb="267" eb="269">
      <t>ウワマワ</t>
    </rPh>
    <rPh sb="273" eb="275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</si>
</sst>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13.4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5B-400B-B96F-3A86F1CBD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8000688"/>
        <c:axId val="-110801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5B-400B-B96F-3A86F1CBD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8000688"/>
        <c:axId val="-1108011024"/>
      </c:lineChart>
      <c:dateAx>
        <c:axId val="-1108000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08011024"/>
        <c:crosses val="autoZero"/>
        <c:auto val="1"/>
        <c:lblOffset val="100"/>
        <c:baseTimeUnit val="years"/>
      </c:dateAx>
      <c:valAx>
        <c:axId val="-110801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800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73</c:v>
                </c:pt>
                <c:pt idx="1">
                  <c:v>70</c:v>
                </c:pt>
                <c:pt idx="2">
                  <c:v>74</c:v>
                </c:pt>
                <c:pt idx="3">
                  <c:v>66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2-487E-BCBF-EC457EF9B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548880"/>
        <c:axId val="-96454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2-487E-BCBF-EC457EF9B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548880"/>
        <c:axId val="-964548336"/>
      </c:lineChart>
      <c:dateAx>
        <c:axId val="-964548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64548336"/>
        <c:crosses val="autoZero"/>
        <c:auto val="1"/>
        <c:lblOffset val="100"/>
        <c:baseTimeUnit val="years"/>
      </c:dateAx>
      <c:valAx>
        <c:axId val="-96454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454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88.12</c:v>
                </c:pt>
                <c:pt idx="2">
                  <c:v>88.44</c:v>
                </c:pt>
                <c:pt idx="3">
                  <c:v>87.89</c:v>
                </c:pt>
                <c:pt idx="4">
                  <c:v>89.56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0-45A2-9951-6DF31415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870053120"/>
        <c:axId val="-8700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40-45A2-9951-6DF31415E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70053120"/>
        <c:axId val="-870059648"/>
      </c:lineChart>
      <c:dateAx>
        <c:axId val="-870053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870059648"/>
        <c:crosses val="autoZero"/>
        <c:auto val="1"/>
        <c:lblOffset val="100"/>
        <c:baseTimeUnit val="years"/>
      </c:dateAx>
      <c:valAx>
        <c:axId val="-8700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870053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95.8</c:v>
                </c:pt>
                <c:pt idx="1">
                  <c:v>88.75</c:v>
                </c:pt>
                <c:pt idx="2">
                  <c:v>89.7</c:v>
                </c:pt>
                <c:pt idx="3">
                  <c:v>91.67</c:v>
                </c:pt>
                <c:pt idx="4">
                  <c:v>93.22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4-45C5-A19B-AA686F4CA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8002864"/>
        <c:axId val="-1107997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4-45C5-A19B-AA686F4CA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8002864"/>
        <c:axId val="-1107997424"/>
      </c:lineChart>
      <c:dateAx>
        <c:axId val="-1108002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07997424"/>
        <c:crosses val="autoZero"/>
        <c:auto val="1"/>
        <c:lblOffset val="100"/>
        <c:baseTimeUnit val="years"/>
      </c:dateAx>
      <c:valAx>
        <c:axId val="-1107997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8002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E-41D9-A702-F991738CB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7997968"/>
        <c:axId val="-110800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E-41D9-A702-F991738CB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7997968"/>
        <c:axId val="-1108008304"/>
      </c:lineChart>
      <c:dateAx>
        <c:axId val="-1107997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08008304"/>
        <c:crosses val="autoZero"/>
        <c:auto val="1"/>
        <c:lblOffset val="100"/>
        <c:baseTimeUnit val="years"/>
      </c:dateAx>
      <c:valAx>
        <c:axId val="-110800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799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6A1-BEFF-6C61783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108005040"/>
        <c:axId val="-110800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5-46A1-BEFF-6C6178364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08005040"/>
        <c:axId val="-1108008848"/>
      </c:lineChart>
      <c:dateAx>
        <c:axId val="-11080050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1108008848"/>
        <c:crosses val="autoZero"/>
        <c:auto val="1"/>
        <c:lblOffset val="100"/>
        <c:baseTimeUnit val="years"/>
      </c:dateAx>
      <c:valAx>
        <c:axId val="-110800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110800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1-4F5C-B8F7-62813B0E1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544528"/>
        <c:axId val="-96454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1-4F5C-B8F7-62813B0E1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544528"/>
        <c:axId val="-964545072"/>
      </c:lineChart>
      <c:dateAx>
        <c:axId val="-964544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64545072"/>
        <c:crosses val="autoZero"/>
        <c:auto val="1"/>
        <c:lblOffset val="100"/>
        <c:baseTimeUnit val="years"/>
      </c:dateAx>
      <c:valAx>
        <c:axId val="-96454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454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3-4D47-B56E-90B139CD2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541264"/>
        <c:axId val="-96455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3-4D47-B56E-90B139CD2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541264"/>
        <c:axId val="-964550512"/>
      </c:lineChart>
      <c:dateAx>
        <c:axId val="-964541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64550512"/>
        <c:crosses val="autoZero"/>
        <c:auto val="1"/>
        <c:lblOffset val="100"/>
        <c:baseTimeUnit val="years"/>
      </c:dateAx>
      <c:valAx>
        <c:axId val="-96455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454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1109.55</c:v>
                </c:pt>
                <c:pt idx="1">
                  <c:v>1168.33</c:v>
                </c:pt>
                <c:pt idx="2">
                  <c:v>867.78</c:v>
                </c:pt>
                <c:pt idx="3">
                  <c:v>737.3</c:v>
                </c:pt>
                <c:pt idx="4">
                  <c:v>623.28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FC-41C9-A387-B0F8E10E0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538544"/>
        <c:axId val="-96453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C-41C9-A387-B0F8E10E0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538544"/>
        <c:axId val="-964536912"/>
      </c:lineChart>
      <c:dateAx>
        <c:axId val="-9645385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64536912"/>
        <c:crosses val="autoZero"/>
        <c:auto val="1"/>
        <c:lblOffset val="100"/>
        <c:baseTimeUnit val="years"/>
      </c:dateAx>
      <c:valAx>
        <c:axId val="-964536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453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11.89</c:v>
                </c:pt>
                <c:pt idx="1">
                  <c:v>9.5399999999999991</c:v>
                </c:pt>
                <c:pt idx="2">
                  <c:v>9.3699999999999992</c:v>
                </c:pt>
                <c:pt idx="3">
                  <c:v>9.6300000000000008</c:v>
                </c:pt>
                <c:pt idx="4">
                  <c:v>10.07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D-4AC0-AA22-FD6297BE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542352"/>
        <c:axId val="-96455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D-4AC0-AA22-FD6297BE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542352"/>
        <c:axId val="-964552144"/>
      </c:lineChart>
      <c:dateAx>
        <c:axId val="-964542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64552144"/>
        <c:crosses val="autoZero"/>
        <c:auto val="1"/>
        <c:lblOffset val="100"/>
        <c:baseTimeUnit val="years"/>
      </c:dateAx>
      <c:valAx>
        <c:axId val="-96455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454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1114.69</c:v>
                </c:pt>
                <c:pt idx="1">
                  <c:v>1433.64</c:v>
                </c:pt>
                <c:pt idx="2">
                  <c:v>1437.31</c:v>
                </c:pt>
                <c:pt idx="3">
                  <c:v>1448.23</c:v>
                </c:pt>
                <c:pt idx="4">
                  <c:v>1384.43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9-4D18-A3D6-69FF61CF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4538000"/>
        <c:axId val="-96453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A9-4D18-A3D6-69FF61CFD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64538000"/>
        <c:axId val="-964537456"/>
      </c:lineChart>
      <c:dateAx>
        <c:axId val="-964538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-964537456"/>
        <c:crosses val="autoZero"/>
        <c:auto val="1"/>
        <c:lblOffset val="100"/>
        <c:baseTimeUnit val="years"/>
      </c:dateAx>
      <c:valAx>
        <c:axId val="-96453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-96453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大阪府　能勢町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9709</v>
      </c>
      <c r="AM8" s="51"/>
      <c r="AN8" s="51"/>
      <c r="AO8" s="51"/>
      <c r="AP8" s="51"/>
      <c r="AQ8" s="51"/>
      <c r="AR8" s="51"/>
      <c r="AS8" s="51"/>
      <c r="AT8" s="46">
        <f>データ!T6</f>
        <v>98.75</v>
      </c>
      <c r="AU8" s="46"/>
      <c r="AV8" s="46"/>
      <c r="AW8" s="46"/>
      <c r="AX8" s="46"/>
      <c r="AY8" s="46"/>
      <c r="AZ8" s="46"/>
      <c r="BA8" s="46"/>
      <c r="BB8" s="46">
        <f>データ!U6</f>
        <v>98.32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1.9</v>
      </c>
      <c r="Q10" s="46"/>
      <c r="R10" s="46"/>
      <c r="S10" s="46"/>
      <c r="T10" s="46"/>
      <c r="U10" s="46"/>
      <c r="V10" s="46"/>
      <c r="W10" s="46">
        <f>データ!Q6</f>
        <v>65.099999999999994</v>
      </c>
      <c r="X10" s="46"/>
      <c r="Y10" s="46"/>
      <c r="Z10" s="46"/>
      <c r="AA10" s="46"/>
      <c r="AB10" s="46"/>
      <c r="AC10" s="46"/>
      <c r="AD10" s="51">
        <f>データ!R6</f>
        <v>2313</v>
      </c>
      <c r="AE10" s="51"/>
      <c r="AF10" s="51"/>
      <c r="AG10" s="51"/>
      <c r="AH10" s="51"/>
      <c r="AI10" s="51"/>
      <c r="AJ10" s="51"/>
      <c r="AK10" s="2"/>
      <c r="AL10" s="51">
        <f>データ!V6</f>
        <v>182</v>
      </c>
      <c r="AM10" s="51"/>
      <c r="AN10" s="51"/>
      <c r="AO10" s="51"/>
      <c r="AP10" s="51"/>
      <c r="AQ10" s="51"/>
      <c r="AR10" s="51"/>
      <c r="AS10" s="51"/>
      <c r="AT10" s="46">
        <f>データ!W6</f>
        <v>0.18</v>
      </c>
      <c r="AU10" s="46"/>
      <c r="AV10" s="46"/>
      <c r="AW10" s="46"/>
      <c r="AX10" s="46"/>
      <c r="AY10" s="46"/>
      <c r="AZ10" s="46"/>
      <c r="BA10" s="46"/>
      <c r="BB10" s="46">
        <f>データ!X6</f>
        <v>1011.11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44</v>
      </c>
      <c r="O86" s="26" t="str">
        <f>データ!EO6</f>
        <v>【0.16】</v>
      </c>
    </row>
  </sheetData>
  <sheetProtection algorithmName="SHA-512" hashValue="kZwJCs2T4GNaKCc0nlMey0ZTxtGv0Vld12BL/7lVWC7heFgUG15dAgDasuOIrU61iQ1V0n5q1INo/+7GOACA9Q==" saltValue="X7ATlUaT6m1S8YVJMGLJf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273228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大阪府　能勢町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1.9</v>
      </c>
      <c r="Q6" s="34">
        <f t="shared" si="3"/>
        <v>65.099999999999994</v>
      </c>
      <c r="R6" s="34">
        <f t="shared" si="3"/>
        <v>2313</v>
      </c>
      <c r="S6" s="34">
        <f t="shared" si="3"/>
        <v>9709</v>
      </c>
      <c r="T6" s="34">
        <f t="shared" si="3"/>
        <v>98.75</v>
      </c>
      <c r="U6" s="34">
        <f t="shared" si="3"/>
        <v>98.32</v>
      </c>
      <c r="V6" s="34">
        <f t="shared" si="3"/>
        <v>182</v>
      </c>
      <c r="W6" s="34">
        <f t="shared" si="3"/>
        <v>0.18</v>
      </c>
      <c r="X6" s="34">
        <f t="shared" si="3"/>
        <v>1011.11</v>
      </c>
      <c r="Y6" s="35">
        <f>IF(Y7="",NA(),Y7)</f>
        <v>95.8</v>
      </c>
      <c r="Z6" s="35">
        <f t="shared" ref="Z6:AH6" si="4">IF(Z7="",NA(),Z7)</f>
        <v>88.75</v>
      </c>
      <c r="AA6" s="35">
        <f t="shared" si="4"/>
        <v>89.7</v>
      </c>
      <c r="AB6" s="35">
        <f t="shared" si="4"/>
        <v>91.67</v>
      </c>
      <c r="AC6" s="35">
        <f t="shared" si="4"/>
        <v>93.22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1109.55</v>
      </c>
      <c r="BG6" s="35">
        <f t="shared" ref="BG6:BO6" si="7">IF(BG7="",NA(),BG7)</f>
        <v>1168.33</v>
      </c>
      <c r="BH6" s="35">
        <f t="shared" si="7"/>
        <v>867.78</v>
      </c>
      <c r="BI6" s="35">
        <f t="shared" si="7"/>
        <v>737.3</v>
      </c>
      <c r="BJ6" s="35">
        <f t="shared" si="7"/>
        <v>623.28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11.89</v>
      </c>
      <c r="BR6" s="35">
        <f t="shared" ref="BR6:BZ6" si="8">IF(BR7="",NA(),BR7)</f>
        <v>9.5399999999999991</v>
      </c>
      <c r="BS6" s="35">
        <f t="shared" si="8"/>
        <v>9.3699999999999992</v>
      </c>
      <c r="BT6" s="35">
        <f t="shared" si="8"/>
        <v>9.6300000000000008</v>
      </c>
      <c r="BU6" s="35">
        <f t="shared" si="8"/>
        <v>10.07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1114.69</v>
      </c>
      <c r="CC6" s="35">
        <f t="shared" ref="CC6:CK6" si="9">IF(CC7="",NA(),CC7)</f>
        <v>1433.64</v>
      </c>
      <c r="CD6" s="35">
        <f t="shared" si="9"/>
        <v>1437.31</v>
      </c>
      <c r="CE6" s="35">
        <f t="shared" si="9"/>
        <v>1448.23</v>
      </c>
      <c r="CF6" s="35">
        <f t="shared" si="9"/>
        <v>1384.43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73</v>
      </c>
      <c r="CN6" s="35">
        <f t="shared" ref="CN6:CV6" si="10">IF(CN7="",NA(),CN7)</f>
        <v>70</v>
      </c>
      <c r="CO6" s="35">
        <f t="shared" si="10"/>
        <v>74</v>
      </c>
      <c r="CP6" s="35">
        <f t="shared" si="10"/>
        <v>66</v>
      </c>
      <c r="CQ6" s="35">
        <f t="shared" si="10"/>
        <v>67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90.91</v>
      </c>
      <c r="CY6" s="35">
        <f t="shared" ref="CY6:DG6" si="11">IF(CY7="",NA(),CY7)</f>
        <v>88.12</v>
      </c>
      <c r="CZ6" s="35">
        <f t="shared" si="11"/>
        <v>88.44</v>
      </c>
      <c r="DA6" s="35">
        <f t="shared" si="11"/>
        <v>87.89</v>
      </c>
      <c r="DB6" s="35">
        <f t="shared" si="11"/>
        <v>89.56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13.4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273228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1.9</v>
      </c>
      <c r="Q7" s="38">
        <v>65.099999999999994</v>
      </c>
      <c r="R7" s="38">
        <v>2313</v>
      </c>
      <c r="S7" s="38">
        <v>9709</v>
      </c>
      <c r="T7" s="38">
        <v>98.75</v>
      </c>
      <c r="U7" s="38">
        <v>98.32</v>
      </c>
      <c r="V7" s="38">
        <v>182</v>
      </c>
      <c r="W7" s="38">
        <v>0.18</v>
      </c>
      <c r="X7" s="38">
        <v>1011.11</v>
      </c>
      <c r="Y7" s="38">
        <v>95.8</v>
      </c>
      <c r="Z7" s="38">
        <v>88.75</v>
      </c>
      <c r="AA7" s="38">
        <v>89.7</v>
      </c>
      <c r="AB7" s="38">
        <v>91.67</v>
      </c>
      <c r="AC7" s="38">
        <v>93.22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1109.55</v>
      </c>
      <c r="BG7" s="38">
        <v>1168.33</v>
      </c>
      <c r="BH7" s="38">
        <v>867.78</v>
      </c>
      <c r="BI7" s="38">
        <v>737.3</v>
      </c>
      <c r="BJ7" s="38">
        <v>623.28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11.89</v>
      </c>
      <c r="BR7" s="38">
        <v>9.5399999999999991</v>
      </c>
      <c r="BS7" s="38">
        <v>9.3699999999999992</v>
      </c>
      <c r="BT7" s="38">
        <v>9.6300000000000008</v>
      </c>
      <c r="BU7" s="38">
        <v>10.07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1114.69</v>
      </c>
      <c r="CC7" s="38">
        <v>1433.64</v>
      </c>
      <c r="CD7" s="38">
        <v>1437.31</v>
      </c>
      <c r="CE7" s="38">
        <v>1448.23</v>
      </c>
      <c r="CF7" s="38">
        <v>1384.43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73</v>
      </c>
      <c r="CN7" s="38">
        <v>70</v>
      </c>
      <c r="CO7" s="38">
        <v>74</v>
      </c>
      <c r="CP7" s="38">
        <v>66</v>
      </c>
      <c r="CQ7" s="38">
        <v>67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90.91</v>
      </c>
      <c r="CY7" s="38">
        <v>88.12</v>
      </c>
      <c r="CZ7" s="38">
        <v>88.44</v>
      </c>
      <c r="DA7" s="38">
        <v>87.89</v>
      </c>
      <c r="DB7" s="38">
        <v>89.56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13.4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森下</cp:lastModifiedBy>
  <cp:lastPrinted>2022-01-24T04:34:52Z</cp:lastPrinted>
  <dcterms:created xsi:type="dcterms:W3CDTF">2021-12-03T08:00:00Z</dcterms:created>
  <dcterms:modified xsi:type="dcterms:W3CDTF">2022-02-06T06:26:27Z</dcterms:modified>
  <cp:category/>
</cp:coreProperties>
</file>