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023$\doc\財政\04公営企業\20.経営比較分析\05チェック作業および完成データ\36 能勢町\"/>
    </mc:Choice>
  </mc:AlternateContent>
  <workbookProtection workbookAlgorithmName="SHA-512" workbookHashValue="r06B0B6ONNgemotaU4fuCpPFtTe2szdPyIq4a9AYbDk37/ByFy6nDKdw69F6vxaCRv7j2aXby7+hKo6fK9DblQ==" workbookSaltValue="ZdHKzz+1Lfov0+gvehOrlQ==" workbookSpinCount="100000" lockStructure="1"/>
  <bookViews>
    <workbookView xWindow="0" yWindow="0" windowWidth="23040" windowHeight="1143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L10" i="4"/>
  <c r="AD10" i="4"/>
  <c r="I10" i="4"/>
  <c r="B10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<sst xmlns="http://schemas.openxmlformats.org/spreadsheetml/2006/main" count="236" uniqueCount="120">
  <si>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</si>
  <si>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</si>
  <si>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</si>
  <si>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</si>
  <si>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</si>
  <si>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</si>
  <si>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</si>
  <si>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</si>
  <si>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</si>
  <si>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</si>
  <si>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</si>
  <si>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</si>
  <si>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</si>
  <si>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</si>
  <si>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</si>
  <si>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</si>
  <si>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</si>
  <si>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</si>
  <si>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</si>
  <si>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</si>
  <si>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</si>
  <si>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</si>
  <si>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</si>
  <si>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</si>
  <si>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</si>
  <si>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</si>
  <si>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</si>
  <si>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</si>
  <si>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</si>
  <si>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</si>
  <si>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</si>
  <si>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</si>
  <si>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</si>
  <si>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</si>
  <si>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</si>
  <si>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</si>
  <si>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</si>
  <si>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</si>
  <si>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</si>
  <si>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</si>
  <si>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</si>
  <si>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</si>
  <si>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</si>
  <si>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</si>
  <si>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</si>
  <si>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</si>
  <si>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</si>
  <si>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</si>
  <si>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</si>
  <si>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</si>
  <si>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</si>
  <si>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</si>
  <si>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</si>
  <si>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</si>
  <si>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</si>
  <si>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</si>
  <si>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</si>
  <si>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</si>
  <si>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</si>
  <si>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</si>
  <si>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</si>
  <si>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</si>
  <si>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</si>
  <si>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</si>
  <si>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</si>
  <si>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</si>
  <si>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</si>
  <si>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</si>
  <si>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</si>
  <si>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</si>
  <si>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</si>
  <si>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</si>
  <si>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</si>
  <si>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</si>
  <si>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</si>
  <si>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</si>
  <si>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</si>
  <si>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</si>
  <si>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</si>
  <si>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</si>
  <si>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</si>
  <si>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</si>
  <si>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</si>
  <si>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</si>
  <si>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</si>
  <si>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</si>
  <si>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</si>
  <si>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</si>
  <si>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</si>
  <si>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</si>
  <si>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</si>
  <si>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</si>
  <si>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</si>
  <si>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</si>
  <si>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</si>
  <si>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</si>
  <si>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</si>
  <si>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</si>
  <si>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能勢町</t>
  </si>
  <si>
    <t>法非適用</t>
  </si>
  <si>
    <t>下水道事業</t>
  </si>
  <si>
    <t>公共下水道</t>
  </si>
  <si>
    <t>Cd2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</si>
  <si>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</si>
  <si>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</si>
  <si>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</si>
  <si>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</si>
  <si>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</si>
  <si>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</si>
  <si>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</si>
  <si>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</si>
  <si>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</si>
  <si>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</si>
  <si>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</si>
  <si>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</si>
  <si>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</si>
  <si>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</si>
  <si>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下水道事業で整備した管について、平成14年3月の供用開始後あまり年数が経っていないため、分析の対象となるものはありませんが、下水道の整備以前に宅地開発時に埋設された管で,町が移管を受けたものについては、平成23年から平成28年の6年間で、不明水対策のため全て調査を行い、管更生等の補修を行いました。</t>
    <phoneticPr fontId="4"/>
  </si>
  <si>
    <t>　平成29年2月に中長期的な経営の基本計画となる経営戦略を策定しました。今後は、経営の健全化に向け実態把握を適切に行っていくとともに、自立した経営に向けて、経営戦略を見直し、適切な料金水準について検討を行い、経費の縮減、水洗化の促進等一層の経営努力を続けていきます。 
  機械設備が更新時期を迎えるため、更新時期や経費等を的確に把握し、経営に与える影響等を考慮した上で、老朽化対策に取組みます。
　また、令和5年度より公営企業会計に移行する予定です。
　施設の統廃合について、平成30年度より広域化に向けた検討を行っており、今後も継続して検討を行う予定です。</t>
    <phoneticPr fontId="4"/>
  </si>
  <si>
    <t>　収益的収支比率については、100％を下回り、昨年に比べ減少しています。これは、総収益（一般会計繰入金）の減少によるものです。
　企業債残高対事業規模比率については、営業収益（使用料収入）が減少していますが、下水道の整備が終了しており、新たな起債の借入がないため減少しています。
　経費回収率については、使用料収入が減少し、汚水処理費（処理場の維持管理に係る修繕費など）が増加しているため減少しています。
　汚水処理原価については、類似団体平均値をかなり上回っており、増加傾向にあります。これは、処理場等の維持管理に係る経費を、人口の減少により有収水量が減少ししたため、賄うことができないためです。</t>
    <rPh sb="28" eb="30">
      <t>ゲンショウ</t>
    </rPh>
    <rPh sb="40" eb="43">
      <t>ソウシュウエキ</t>
    </rPh>
    <rPh sb="53" eb="55">
      <t>ゲンショウ</t>
    </rPh>
    <rPh sb="131" eb="133">
      <t>ゲンショウ</t>
    </rPh>
    <rPh sb="194" eb="196">
      <t>ゲンショウ</t>
    </rPh>
    <rPh sb="234" eb="236">
      <t>ゾウカ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</si>
</sst>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1.08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7-49AA-96D0-1035F32DF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0267440"/>
        <c:axId val="-52026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0.13</c:v>
                </c:pt>
                <c:pt idx="2">
                  <c:v>0.12</c:v>
                </c:pt>
                <c:pt idx="3">
                  <c:v>0.1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7-49AA-96D0-1035F32DF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267440"/>
        <c:axId val="-520263632"/>
      </c:lineChart>
      <c:dateAx>
        <c:axId val="-520267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520263632"/>
        <c:crosses val="autoZero"/>
        <c:auto val="1"/>
        <c:lblOffset val="100"/>
        <c:baseTimeUnit val="years"/>
      </c:dateAx>
      <c:valAx>
        <c:axId val="-52026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2026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70.650000000000006</c:v>
                </c:pt>
                <c:pt idx="1">
                  <c:v>84.95</c:v>
                </c:pt>
                <c:pt idx="2">
                  <c:v>82.35</c:v>
                </c:pt>
                <c:pt idx="3">
                  <c:v>83.04</c:v>
                </c:pt>
                <c:pt idx="4">
                  <c:v>76.459999999999994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CEF-8427-CE940535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0266352"/>
        <c:axId val="-52026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2-4CEF-8427-CE940535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266352"/>
        <c:axId val="-520262000"/>
      </c:lineChart>
      <c:dateAx>
        <c:axId val="-520266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520262000"/>
        <c:crosses val="autoZero"/>
        <c:auto val="1"/>
        <c:lblOffset val="100"/>
        <c:baseTimeUnit val="years"/>
      </c:dateAx>
      <c:valAx>
        <c:axId val="-52026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52026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E-45FF-865E-71F70E70F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9924576"/>
        <c:axId val="-26991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E-45FF-865E-71F70E70F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9924576"/>
        <c:axId val="-269914240"/>
      </c:lineChart>
      <c:dateAx>
        <c:axId val="-269924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269914240"/>
        <c:crosses val="autoZero"/>
        <c:auto val="1"/>
        <c:lblOffset val="100"/>
        <c:baseTimeUnit val="years"/>
      </c:dateAx>
      <c:valAx>
        <c:axId val="-26991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69924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3-4D64-9C24-FF4A1F0CE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9916416"/>
        <c:axId val="-26991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03-4D64-9C24-FF4A1F0CE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9916416"/>
        <c:axId val="-269915872"/>
      </c:lineChart>
      <c:dateAx>
        <c:axId val="-2699164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269915872"/>
        <c:crosses val="autoZero"/>
        <c:auto val="1"/>
        <c:lblOffset val="100"/>
        <c:baseTimeUnit val="years"/>
      </c:dateAx>
      <c:valAx>
        <c:axId val="-26991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6991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C-4B03-A550-2E0BEED29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9921856"/>
        <c:axId val="-269925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DC-4B03-A550-2E0BEED29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9921856"/>
        <c:axId val="-269925120"/>
      </c:lineChart>
      <c:dateAx>
        <c:axId val="-269921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269925120"/>
        <c:crosses val="autoZero"/>
        <c:auto val="1"/>
        <c:lblOffset val="100"/>
        <c:baseTimeUnit val="years"/>
      </c:dateAx>
      <c:valAx>
        <c:axId val="-269925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6992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2-424A-965C-51BB54710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9921312"/>
        <c:axId val="-269924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12-424A-965C-51BB54710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9921312"/>
        <c:axId val="-269924032"/>
      </c:lineChart>
      <c:dateAx>
        <c:axId val="-2699213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269924032"/>
        <c:crosses val="autoZero"/>
        <c:auto val="1"/>
        <c:lblOffset val="100"/>
        <c:baseTimeUnit val="years"/>
      </c:dateAx>
      <c:valAx>
        <c:axId val="-269924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6992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827.88</c:v>
                </c:pt>
                <c:pt idx="1">
                  <c:v>702.52</c:v>
                </c:pt>
                <c:pt idx="2">
                  <c:v>585.34</c:v>
                </c:pt>
                <c:pt idx="3">
                  <c:v>683.17</c:v>
                </c:pt>
                <c:pt idx="4">
                  <c:v>400.29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9-436F-BB49-15AAFDE2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9927840"/>
        <c:axId val="-26991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1047.6500000000001</c:v>
                </c:pt>
                <c:pt idx="1">
                  <c:v>1124.26</c:v>
                </c:pt>
                <c:pt idx="2">
                  <c:v>1048.23</c:v>
                </c:pt>
                <c:pt idx="3">
                  <c:v>1130.42</c:v>
                </c:pt>
                <c:pt idx="4">
                  <c:v>1245.0999999999999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9-436F-BB49-15AAFDE2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9927840"/>
        <c:axId val="-269919680"/>
      </c:lineChart>
      <c:dateAx>
        <c:axId val="-269927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269919680"/>
        <c:crosses val="autoZero"/>
        <c:auto val="1"/>
        <c:lblOffset val="100"/>
        <c:baseTimeUnit val="years"/>
      </c:dateAx>
      <c:valAx>
        <c:axId val="-26991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6992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46.47</c:v>
                </c:pt>
                <c:pt idx="1">
                  <c:v>31.66</c:v>
                </c:pt>
                <c:pt idx="2">
                  <c:v>25.62</c:v>
                </c:pt>
                <c:pt idx="3">
                  <c:v>25.34</c:v>
                </c:pt>
                <c:pt idx="4">
                  <c:v>22.82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C3F-9607-18ED454BE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9927296"/>
        <c:axId val="-26992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74.040000000000006</c:v>
                </c:pt>
                <c:pt idx="1">
                  <c:v>80.58</c:v>
                </c:pt>
                <c:pt idx="2">
                  <c:v>78.92</c:v>
                </c:pt>
                <c:pt idx="3">
                  <c:v>74.17</c:v>
                </c:pt>
                <c:pt idx="4">
                  <c:v>79.77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57-4C3F-9607-18ED454BE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9927296"/>
        <c:axId val="-269926752"/>
      </c:lineChart>
      <c:dateAx>
        <c:axId val="-2699272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269926752"/>
        <c:crosses val="autoZero"/>
        <c:auto val="1"/>
        <c:lblOffset val="100"/>
        <c:baseTimeUnit val="years"/>
      </c:dateAx>
      <c:valAx>
        <c:axId val="-26992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6992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305.12</c:v>
                </c:pt>
                <c:pt idx="1">
                  <c:v>442.51</c:v>
                </c:pt>
                <c:pt idx="2">
                  <c:v>559.33000000000004</c:v>
                </c:pt>
                <c:pt idx="3">
                  <c:v>560.20000000000005</c:v>
                </c:pt>
                <c:pt idx="4">
                  <c:v>620.98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4-4F30-A002-23760701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9817648"/>
        <c:axId val="-26981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235.61</c:v>
                </c:pt>
                <c:pt idx="1">
                  <c:v>216.21</c:v>
                </c:pt>
                <c:pt idx="2">
                  <c:v>220.31</c:v>
                </c:pt>
                <c:pt idx="3">
                  <c:v>230.95</c:v>
                </c:pt>
                <c:pt idx="4">
                  <c:v>214.56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4-4F30-A002-23760701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9817648"/>
        <c:axId val="-269813840"/>
      </c:lineChart>
      <c:dateAx>
        <c:axId val="-269817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269813840"/>
        <c:crosses val="autoZero"/>
        <c:auto val="1"/>
        <c:lblOffset val="100"/>
        <c:baseTimeUnit val="years"/>
      </c:dateAx>
      <c:valAx>
        <c:axId val="-26981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6981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33.369999999999997</c:v>
                </c:pt>
                <c:pt idx="1">
                  <c:v>34.49</c:v>
                </c:pt>
                <c:pt idx="2">
                  <c:v>33</c:v>
                </c:pt>
                <c:pt idx="3">
                  <c:v>33</c:v>
                </c:pt>
                <c:pt idx="4">
                  <c:v>34.49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A9-450D-A590-2DBB8459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9808400"/>
        <c:axId val="-26981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49.25</c:v>
                </c:pt>
                <c:pt idx="1">
                  <c:v>50.24</c:v>
                </c:pt>
                <c:pt idx="2">
                  <c:v>49.68</c:v>
                </c:pt>
                <c:pt idx="3">
                  <c:v>49.27</c:v>
                </c:pt>
                <c:pt idx="4">
                  <c:v>49.47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9-450D-A590-2DBB8459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9808400"/>
        <c:axId val="-269814928"/>
      </c:lineChart>
      <c:dateAx>
        <c:axId val="-269808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269814928"/>
        <c:crosses val="autoZero"/>
        <c:auto val="1"/>
        <c:lblOffset val="100"/>
        <c:baseTimeUnit val="years"/>
      </c:dateAx>
      <c:valAx>
        <c:axId val="-26981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6980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93.77</c:v>
                </c:pt>
                <c:pt idx="2">
                  <c:v>94.63</c:v>
                </c:pt>
                <c:pt idx="3">
                  <c:v>93.75</c:v>
                </c:pt>
                <c:pt idx="4">
                  <c:v>95.95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F-481B-80CA-990BDA3F5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69816560"/>
        <c:axId val="-26981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84.17</c:v>
                </c:pt>
                <c:pt idx="2">
                  <c:v>83.35</c:v>
                </c:pt>
                <c:pt idx="3">
                  <c:v>83.16</c:v>
                </c:pt>
                <c:pt idx="4">
                  <c:v>82.06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F-481B-80CA-990BDA3F5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69816560"/>
        <c:axId val="-269810576"/>
      </c:lineChart>
      <c:dateAx>
        <c:axId val="-269816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269810576"/>
        <c:crosses val="autoZero"/>
        <c:auto val="1"/>
        <c:lblOffset val="100"/>
        <c:baseTimeUnit val="years"/>
      </c:dateAx>
      <c:valAx>
        <c:axId val="-26981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26981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Normal="75" zoomScaleSheetLayoutView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大阪府　能勢町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9709</v>
      </c>
      <c r="AM8" s="69"/>
      <c r="AN8" s="69"/>
      <c r="AO8" s="69"/>
      <c r="AP8" s="69"/>
      <c r="AQ8" s="69"/>
      <c r="AR8" s="69"/>
      <c r="AS8" s="69"/>
      <c r="AT8" s="68">
        <f>データ!T6</f>
        <v>98.75</v>
      </c>
      <c r="AU8" s="68"/>
      <c r="AV8" s="68"/>
      <c r="AW8" s="68"/>
      <c r="AX8" s="68"/>
      <c r="AY8" s="68"/>
      <c r="AZ8" s="68"/>
      <c r="BA8" s="68"/>
      <c r="BB8" s="68">
        <f>データ!U6</f>
        <v>98.32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14.67</v>
      </c>
      <c r="Q10" s="68"/>
      <c r="R10" s="68"/>
      <c r="S10" s="68"/>
      <c r="T10" s="68"/>
      <c r="U10" s="68"/>
      <c r="V10" s="68"/>
      <c r="W10" s="68">
        <f>データ!Q6</f>
        <v>80.099999999999994</v>
      </c>
      <c r="X10" s="68"/>
      <c r="Y10" s="68"/>
      <c r="Z10" s="68"/>
      <c r="AA10" s="68"/>
      <c r="AB10" s="68"/>
      <c r="AC10" s="68"/>
      <c r="AD10" s="69">
        <f>データ!R6</f>
        <v>2313</v>
      </c>
      <c r="AE10" s="69"/>
      <c r="AF10" s="69"/>
      <c r="AG10" s="69"/>
      <c r="AH10" s="69"/>
      <c r="AI10" s="69"/>
      <c r="AJ10" s="69"/>
      <c r="AK10" s="2"/>
      <c r="AL10" s="69">
        <f>データ!V6</f>
        <v>1408</v>
      </c>
      <c r="AM10" s="69"/>
      <c r="AN10" s="69"/>
      <c r="AO10" s="69"/>
      <c r="AP10" s="69"/>
      <c r="AQ10" s="69"/>
      <c r="AR10" s="69"/>
      <c r="AS10" s="69"/>
      <c r="AT10" s="68">
        <f>データ!W6</f>
        <v>1.06</v>
      </c>
      <c r="AU10" s="68"/>
      <c r="AV10" s="68"/>
      <c r="AW10" s="68"/>
      <c r="AX10" s="68"/>
      <c r="AY10" s="68"/>
      <c r="AZ10" s="68"/>
      <c r="BA10" s="68"/>
      <c r="BB10" s="68">
        <f>データ!X6</f>
        <v>1328.3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【705.21】</v>
      </c>
      <c r="I86" s="26" t="str">
        <f>データ!CA6</f>
        <v>【98.96】</v>
      </c>
      <c r="J86" s="26" t="str">
        <f>データ!CL6</f>
        <v>【134.52】</v>
      </c>
      <c r="K86" s="26" t="str">
        <f>データ!CW6</f>
        <v>【59.57】</v>
      </c>
      <c r="L86" s="26" t="str">
        <f>データ!DH6</f>
        <v>【95.57】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mCRWbrpWPHDc0DeXkobNpRjiktt/xyOTZMmVM8ux+yx4DhgPPMorSo2ZkXXUwaOMpSjOLF21EmfzMuv5qiYNYg==" saltValue="ajqtSQsg/2I7jfZXePoTl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273228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大阪府　能勢町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14.67</v>
      </c>
      <c r="Q6" s="34">
        <f t="shared" si="3"/>
        <v>80.099999999999994</v>
      </c>
      <c r="R6" s="34">
        <f t="shared" si="3"/>
        <v>2313</v>
      </c>
      <c r="S6" s="34">
        <f t="shared" si="3"/>
        <v>9709</v>
      </c>
      <c r="T6" s="34">
        <f t="shared" si="3"/>
        <v>98.75</v>
      </c>
      <c r="U6" s="34">
        <f t="shared" si="3"/>
        <v>98.32</v>
      </c>
      <c r="V6" s="34">
        <f t="shared" si="3"/>
        <v>1408</v>
      </c>
      <c r="W6" s="34">
        <f t="shared" si="3"/>
        <v>1.06</v>
      </c>
      <c r="X6" s="34">
        <f t="shared" si="3"/>
        <v>1328.3</v>
      </c>
      <c r="Y6" s="35">
        <f>IF(Y7="",NA(),Y7)</f>
        <v>70.650000000000006</v>
      </c>
      <c r="Z6" s="35">
        <f t="shared" ref="Z6:AH6" si="4">IF(Z7="",NA(),Z7)</f>
        <v>84.95</v>
      </c>
      <c r="AA6" s="35">
        <f t="shared" si="4"/>
        <v>82.35</v>
      </c>
      <c r="AB6" s="35">
        <f t="shared" si="4"/>
        <v>83.04</v>
      </c>
      <c r="AC6" s="35">
        <f t="shared" si="4"/>
        <v>76.459999999999994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827.88</v>
      </c>
      <c r="BG6" s="35">
        <f t="shared" ref="BG6:BO6" si="7">IF(BG7="",NA(),BG7)</f>
        <v>702.52</v>
      </c>
      <c r="BH6" s="35">
        <f t="shared" si="7"/>
        <v>585.34</v>
      </c>
      <c r="BI6" s="35">
        <f t="shared" si="7"/>
        <v>683.17</v>
      </c>
      <c r="BJ6" s="35">
        <f t="shared" si="7"/>
        <v>400.29</v>
      </c>
      <c r="BK6" s="35">
        <f t="shared" si="7"/>
        <v>1047.6500000000001</v>
      </c>
      <c r="BL6" s="35">
        <f t="shared" si="7"/>
        <v>1124.26</v>
      </c>
      <c r="BM6" s="35">
        <f t="shared" si="7"/>
        <v>1048.23</v>
      </c>
      <c r="BN6" s="35">
        <f t="shared" si="7"/>
        <v>1130.42</v>
      </c>
      <c r="BO6" s="35">
        <f t="shared" si="7"/>
        <v>1245.0999999999999</v>
      </c>
      <c r="BP6" s="34" t="str">
        <f>IF(BP7="","",IF(BP7="-","【-】","【"&amp;SUBSTITUTE(TEXT(BP7,"#,##0.00"),"-","△")&amp;"】"))</f>
        <v>【705.21】</v>
      </c>
      <c r="BQ6" s="35">
        <f>IF(BQ7="",NA(),BQ7)</f>
        <v>46.47</v>
      </c>
      <c r="BR6" s="35">
        <f t="shared" ref="BR6:BZ6" si="8">IF(BR7="",NA(),BR7)</f>
        <v>31.66</v>
      </c>
      <c r="BS6" s="35">
        <f t="shared" si="8"/>
        <v>25.62</v>
      </c>
      <c r="BT6" s="35">
        <f t="shared" si="8"/>
        <v>25.34</v>
      </c>
      <c r="BU6" s="35">
        <f t="shared" si="8"/>
        <v>22.82</v>
      </c>
      <c r="BV6" s="35">
        <f t="shared" si="8"/>
        <v>74.040000000000006</v>
      </c>
      <c r="BW6" s="35">
        <f t="shared" si="8"/>
        <v>80.58</v>
      </c>
      <c r="BX6" s="35">
        <f t="shared" si="8"/>
        <v>78.92</v>
      </c>
      <c r="BY6" s="35">
        <f t="shared" si="8"/>
        <v>74.17</v>
      </c>
      <c r="BZ6" s="35">
        <f t="shared" si="8"/>
        <v>79.77</v>
      </c>
      <c r="CA6" s="34" t="str">
        <f>IF(CA7="","",IF(CA7="-","【-】","【"&amp;SUBSTITUTE(TEXT(CA7,"#,##0.00"),"-","△")&amp;"】"))</f>
        <v>【98.96】</v>
      </c>
      <c r="CB6" s="35">
        <f>IF(CB7="",NA(),CB7)</f>
        <v>305.12</v>
      </c>
      <c r="CC6" s="35">
        <f t="shared" ref="CC6:CK6" si="9">IF(CC7="",NA(),CC7)</f>
        <v>442.51</v>
      </c>
      <c r="CD6" s="35">
        <f t="shared" si="9"/>
        <v>559.33000000000004</v>
      </c>
      <c r="CE6" s="35">
        <f t="shared" si="9"/>
        <v>560.20000000000005</v>
      </c>
      <c r="CF6" s="35">
        <f t="shared" si="9"/>
        <v>620.98</v>
      </c>
      <c r="CG6" s="35">
        <f t="shared" si="9"/>
        <v>235.61</v>
      </c>
      <c r="CH6" s="35">
        <f t="shared" si="9"/>
        <v>216.21</v>
      </c>
      <c r="CI6" s="35">
        <f t="shared" si="9"/>
        <v>220.31</v>
      </c>
      <c r="CJ6" s="35">
        <f t="shared" si="9"/>
        <v>230.95</v>
      </c>
      <c r="CK6" s="35">
        <f t="shared" si="9"/>
        <v>214.56</v>
      </c>
      <c r="CL6" s="34" t="str">
        <f>IF(CL7="","",IF(CL7="-","【-】","【"&amp;SUBSTITUTE(TEXT(CL7,"#,##0.00"),"-","△")&amp;"】"))</f>
        <v>【134.52】</v>
      </c>
      <c r="CM6" s="35">
        <f>IF(CM7="",NA(),CM7)</f>
        <v>33.369999999999997</v>
      </c>
      <c r="CN6" s="35">
        <f t="shared" ref="CN6:CV6" si="10">IF(CN7="",NA(),CN7)</f>
        <v>34.49</v>
      </c>
      <c r="CO6" s="35">
        <f t="shared" si="10"/>
        <v>33</v>
      </c>
      <c r="CP6" s="35">
        <f t="shared" si="10"/>
        <v>33</v>
      </c>
      <c r="CQ6" s="35">
        <f t="shared" si="10"/>
        <v>34.49</v>
      </c>
      <c r="CR6" s="35">
        <f t="shared" si="10"/>
        <v>49.25</v>
      </c>
      <c r="CS6" s="35">
        <f t="shared" si="10"/>
        <v>50.24</v>
      </c>
      <c r="CT6" s="35">
        <f t="shared" si="10"/>
        <v>49.68</v>
      </c>
      <c r="CU6" s="35">
        <f t="shared" si="10"/>
        <v>49.27</v>
      </c>
      <c r="CV6" s="35">
        <f t="shared" si="10"/>
        <v>49.47</v>
      </c>
      <c r="CW6" s="34" t="str">
        <f>IF(CW7="","",IF(CW7="-","【-】","【"&amp;SUBSTITUTE(TEXT(CW7,"#,##0.00"),"-","△")&amp;"】"))</f>
        <v>【59.57】</v>
      </c>
      <c r="CX6" s="35">
        <f>IF(CX7="",NA(),CX7)</f>
        <v>94.97</v>
      </c>
      <c r="CY6" s="35">
        <f t="shared" ref="CY6:DG6" si="11">IF(CY7="",NA(),CY7)</f>
        <v>93.77</v>
      </c>
      <c r="CZ6" s="35">
        <f t="shared" si="11"/>
        <v>94.63</v>
      </c>
      <c r="DA6" s="35">
        <f t="shared" si="11"/>
        <v>93.75</v>
      </c>
      <c r="DB6" s="35">
        <f t="shared" si="11"/>
        <v>95.95</v>
      </c>
      <c r="DC6" s="35">
        <f t="shared" si="11"/>
        <v>84.12</v>
      </c>
      <c r="DD6" s="35">
        <f t="shared" si="11"/>
        <v>84.17</v>
      </c>
      <c r="DE6" s="35">
        <f t="shared" si="11"/>
        <v>83.35</v>
      </c>
      <c r="DF6" s="35">
        <f t="shared" si="11"/>
        <v>83.16</v>
      </c>
      <c r="DG6" s="35">
        <f t="shared" si="11"/>
        <v>82.06</v>
      </c>
      <c r="DH6" s="34" t="str">
        <f>IF(DH7="","",IF(DH7="-","【-】","【"&amp;SUBSTITUTE(TEXT(DH7,"#,##0.00"),"-","△")&amp;"】"))</f>
        <v>【95.57】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1.08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</v>
      </c>
      <c r="EK6" s="35">
        <f t="shared" si="14"/>
        <v>0.13</v>
      </c>
      <c r="EL6" s="35">
        <f t="shared" si="14"/>
        <v>0.12</v>
      </c>
      <c r="EM6" s="35">
        <f t="shared" si="14"/>
        <v>0.1</v>
      </c>
      <c r="EN6" s="35">
        <f t="shared" si="14"/>
        <v>0.32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273228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14.67</v>
      </c>
      <c r="Q7" s="38">
        <v>80.099999999999994</v>
      </c>
      <c r="R7" s="38">
        <v>2313</v>
      </c>
      <c r="S7" s="38">
        <v>9709</v>
      </c>
      <c r="T7" s="38">
        <v>98.75</v>
      </c>
      <c r="U7" s="38">
        <v>98.32</v>
      </c>
      <c r="V7" s="38">
        <v>1408</v>
      </c>
      <c r="W7" s="38">
        <v>1.06</v>
      </c>
      <c r="X7" s="38">
        <v>1328.3</v>
      </c>
      <c r="Y7" s="38">
        <v>70.650000000000006</v>
      </c>
      <c r="Z7" s="38">
        <v>84.95</v>
      </c>
      <c r="AA7" s="38">
        <v>82.35</v>
      </c>
      <c r="AB7" s="38">
        <v>83.04</v>
      </c>
      <c r="AC7" s="38">
        <v>76.459999999999994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827.88</v>
      </c>
      <c r="BG7" s="38">
        <v>702.52</v>
      </c>
      <c r="BH7" s="38">
        <v>585.34</v>
      </c>
      <c r="BI7" s="38">
        <v>683.17</v>
      </c>
      <c r="BJ7" s="38">
        <v>400.29</v>
      </c>
      <c r="BK7" s="38">
        <v>1047.6500000000001</v>
      </c>
      <c r="BL7" s="38">
        <v>1124.26</v>
      </c>
      <c r="BM7" s="38">
        <v>1048.23</v>
      </c>
      <c r="BN7" s="38">
        <v>1130.42</v>
      </c>
      <c r="BO7" s="38">
        <v>1245.0999999999999</v>
      </c>
      <c r="BP7" s="38">
        <v>705.21</v>
      </c>
      <c r="BQ7" s="38">
        <v>46.47</v>
      </c>
      <c r="BR7" s="38">
        <v>31.66</v>
      </c>
      <c r="BS7" s="38">
        <v>25.62</v>
      </c>
      <c r="BT7" s="38">
        <v>25.34</v>
      </c>
      <c r="BU7" s="38">
        <v>22.82</v>
      </c>
      <c r="BV7" s="38">
        <v>74.040000000000006</v>
      </c>
      <c r="BW7" s="38">
        <v>80.58</v>
      </c>
      <c r="BX7" s="38">
        <v>78.92</v>
      </c>
      <c r="BY7" s="38">
        <v>74.17</v>
      </c>
      <c r="BZ7" s="38">
        <v>79.77</v>
      </c>
      <c r="CA7" s="38">
        <v>98.96</v>
      </c>
      <c r="CB7" s="38">
        <v>305.12</v>
      </c>
      <c r="CC7" s="38">
        <v>442.51</v>
      </c>
      <c r="CD7" s="38">
        <v>559.33000000000004</v>
      </c>
      <c r="CE7" s="38">
        <v>560.20000000000005</v>
      </c>
      <c r="CF7" s="38">
        <v>620.98</v>
      </c>
      <c r="CG7" s="38">
        <v>235.61</v>
      </c>
      <c r="CH7" s="38">
        <v>216.21</v>
      </c>
      <c r="CI7" s="38">
        <v>220.31</v>
      </c>
      <c r="CJ7" s="38">
        <v>230.95</v>
      </c>
      <c r="CK7" s="38">
        <v>214.56</v>
      </c>
      <c r="CL7" s="38">
        <v>134.52000000000001</v>
      </c>
      <c r="CM7" s="38">
        <v>33.369999999999997</v>
      </c>
      <c r="CN7" s="38">
        <v>34.49</v>
      </c>
      <c r="CO7" s="38">
        <v>33</v>
      </c>
      <c r="CP7" s="38">
        <v>33</v>
      </c>
      <c r="CQ7" s="38">
        <v>34.49</v>
      </c>
      <c r="CR7" s="38">
        <v>49.25</v>
      </c>
      <c r="CS7" s="38">
        <v>50.24</v>
      </c>
      <c r="CT7" s="38">
        <v>49.68</v>
      </c>
      <c r="CU7" s="38">
        <v>49.27</v>
      </c>
      <c r="CV7" s="38">
        <v>49.47</v>
      </c>
      <c r="CW7" s="38">
        <v>59.57</v>
      </c>
      <c r="CX7" s="38">
        <v>94.97</v>
      </c>
      <c r="CY7" s="38">
        <v>93.77</v>
      </c>
      <c r="CZ7" s="38">
        <v>94.63</v>
      </c>
      <c r="DA7" s="38">
        <v>93.75</v>
      </c>
      <c r="DB7" s="38">
        <v>95.95</v>
      </c>
      <c r="DC7" s="38">
        <v>84.12</v>
      </c>
      <c r="DD7" s="38">
        <v>84.17</v>
      </c>
      <c r="DE7" s="38">
        <v>83.35</v>
      </c>
      <c r="DF7" s="38">
        <v>83.16</v>
      </c>
      <c r="DG7" s="38">
        <v>82.06</v>
      </c>
      <c r="DH7" s="38">
        <v>95.57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1.08</v>
      </c>
      <c r="EF7" s="38">
        <v>0</v>
      </c>
      <c r="EG7" s="38">
        <v>0</v>
      </c>
      <c r="EH7" s="38">
        <v>0</v>
      </c>
      <c r="EI7" s="38">
        <v>0</v>
      </c>
      <c r="EJ7" s="38">
        <v>0.1</v>
      </c>
      <c r="EK7" s="38">
        <v>0.13</v>
      </c>
      <c r="EL7" s="38">
        <v>0.12</v>
      </c>
      <c r="EM7" s="38">
        <v>0.1</v>
      </c>
      <c r="EN7" s="38">
        <v>0.32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森下</cp:lastModifiedBy>
  <cp:lastPrinted>2022-01-24T04:31:02Z</cp:lastPrinted>
  <dcterms:created xsi:type="dcterms:W3CDTF">2021-12-03T07:45:46Z</dcterms:created>
  <dcterms:modified xsi:type="dcterms:W3CDTF">2022-02-06T06:27:10Z</dcterms:modified>
  <cp:category/>
</cp:coreProperties>
</file>