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36 能勢町○\"/>
    </mc:Choice>
  </mc:AlternateContent>
  <workbookProtection workbookAlgorithmName="SHA-512" workbookHashValue="YccUR5xV0m0CHoOSIasWUcrHU/DRC1VHEi/ce3Q53us2E9RhLLZljh9sSFlfao7zAT1R9H3vbn52aasdY3bmqA==" workbookSaltValue="fvWLFuHvRhgIy6vznaqRVQ==" workbookSpinCount="100000" lockStructure="1"/>
  <bookViews>
    <workbookView xWindow="-105" yWindow="-105" windowWidth="23250" windowHeight="1317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BB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<sst xmlns="http://schemas.openxmlformats.org/spreadsheetml/2006/main" count="228" uniqueCount="114">
  <si>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</si>
  <si>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</si>
  <si>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</si>
  <si>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</si>
  <si>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</si>
  <si>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</si>
  <si>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</si>
  <si>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</si>
  <si>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</si>
  <si>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</si>
  <si>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</si>
  <si>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</si>
  <si>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</si>
  <si>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</si>
  <si>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</si>
  <si>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</si>
  <si>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</si>
  <si>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</si>
  <si>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</si>
  <si>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</si>
  <si>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</si>
  <si>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</si>
  <si>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</si>
  <si>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</si>
  <si>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</si>
  <si>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</si>
  <si>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</si>
  <si>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</si>
  <si>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</si>
  <si>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</si>
  <si>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</si>
  <si>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</si>
  <si>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</si>
  <si>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</si>
  <si>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</si>
  <si>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</si>
  <si>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</si>
  <si>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</si>
  <si>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</si>
  <si>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</si>
  <si>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</si>
  <si>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</si>
  <si>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</si>
  <si>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</si>
  <si>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</si>
  <si>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</si>
  <si>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</si>
  <si>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</si>
  <si>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</si>
  <si>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</si>
  <si>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</si>
  <si>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</si>
  <si>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</si>
  <si>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</si>
  <si>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</si>
  <si>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</si>
  <si>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</si>
  <si>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</si>
  <si>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</si>
  <si>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</si>
  <si>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</si>
  <si>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</si>
  <si>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</si>
  <si>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</si>
  <si>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</si>
  <si>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</si>
  <si>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</si>
  <si>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</si>
  <si>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</si>
  <si>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</si>
  <si>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</si>
  <si>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</si>
  <si>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</si>
  <si>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</si>
  <si>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</si>
  <si>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</si>
  <si>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</si>
  <si>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</si>
  <si>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</si>
  <si>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</si>
  <si>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</si>
  <si>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</si>
  <si>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</si>
  <si>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</si>
  <si>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</si>
  <si>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</si>
  <si>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</si>
  <si>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</si>
  <si>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</si>
  <si>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</si>
  <si>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</si>
  <si>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</si>
  <si>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能勢町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</si>
  <si>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</si>
  <si>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</si>
  <si>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</si>
  <si>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</si>
  <si>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</si>
  <si>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</si>
  <si>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</si>
  <si>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</si>
  <si>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</si>
  <si>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</si>
  <si>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</si>
  <si>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</si>
  <si>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</si>
  <si>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</si>
  <si>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</si>
  <si>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</si>
  <si>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</si>
  <si>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</si>
  <si>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町では、長年の懸案事項であった水量不足や水道未普及地区の解消を目的に町内に点在していた13箇所の簡易水道事業のうち、近接する10箇所の簡易水道事業を統合し、平成19年4月より大阪広域水道企業団水を新たな水源とする上水道事業として給水、また、平成29年度には残る3箇所の簡易水道を統合し、町域一水道として現在に至る。
　経営の健全性をみると、平成13年度からの統合簡易水道施設整備事業に伴う減価償却費や企業債利子が増加していること、また、地勢上の制約から数多くの水道施設が点在し、非効率な送配水を余儀なくされ動力費等の維持管理費用がかさんでいることから、給水原価が非常に高額なものとなっている。なかでも企業債残高対給水収益比率の高さが示すように、大規模投資を行ったことに関連する資本費については、経常費用中の約6割を占める。このため、経営の改善策として公的補償金免除繰上償還の制度を利用し、企業債の利子負担軽減に努めたが、その効果は限定的なものにとどまった。
　経常収支比率、料金回収率では、経常収支比率は年度ごとのバラつきが見られ、100％以上となった年度においても類似団体との比較ではその平均値を下回る。また、本町では、一般会計からの繰入基準内補助が経常収益の約1/4を占め、給水収益以外の収益に依存する構造となっている。このため、経常収支比率が100％以上の年度であっても、料金回収率は100％を下回る状況にある。令和２年度では収益において、コロナ感染症対策に伴う水道料金の一部減免があったものの、当該減免に対する一般会計からの補助がなされた。また、支出においては、施設管理に伴う委託料や修繕費が減少したことにより、昨年度に引き続き6,392千円の純利益を計上した。これに伴い累積欠損金も前年度との比較では若干好転している。
  一方、効率性に関し施設利用率は、平成28年度までは、類似団体平均値を下回っていたものの、平成29年度以降に類似団体平均値を上回ることとなったのは、簡易水道統合の認可変更に合わせ、施設能力の見直しを行ったことが要因である。また、有収率は、前年度との比較において約2.3ポイント上昇したが、配水管の布設替による漏水量の減及び使用水量の増に起因するものと考えている。</t>
    <rPh sb="912" eb="914">
      <t>ハイスイ</t>
    </rPh>
    <rPh sb="914" eb="915">
      <t>クダ</t>
    </rPh>
    <rPh sb="916" eb="918">
      <t>フセツ</t>
    </rPh>
    <rPh sb="918" eb="919">
      <t>カ</t>
    </rPh>
    <rPh sb="922" eb="924">
      <t>ロウスイ</t>
    </rPh>
    <rPh sb="924" eb="925">
      <t>リョウ</t>
    </rPh>
    <rPh sb="926" eb="927">
      <t>ゲン</t>
    </rPh>
    <rPh sb="927" eb="928">
      <t>オヨ</t>
    </rPh>
    <rPh sb="929" eb="931">
      <t>シヨウ</t>
    </rPh>
    <rPh sb="931" eb="933">
      <t>スイリョウ</t>
    </rPh>
    <rPh sb="934" eb="935">
      <t>ゾウ</t>
    </rPh>
    <rPh sb="936" eb="938">
      <t>キイン</t>
    </rPh>
    <rPh sb="943" eb="944">
      <t>カンガ</t>
    </rPh>
    <phoneticPr fontId="4"/>
  </si>
  <si>
    <t>　統合簡易水道施設整備事業など新規大規模投資による施設更新が進んでいることから、有形固定資産減価償却率は、類似団体平均値と比べ、低い数値となっている。しかしながら、管路経年化率は、平成26年度までは低い数値となっていたが、旧簡易水道時代に布設した水道管で布設後40年を経過した水道管の延長が平成27年度を境に増大している。管路更新率については、令和２年度においては上昇したものの、資金面、技術職不足により思うように率を上げることが出来ないのが実情である。
　統合簡易水道施設整備事業で新規取得・老朽化の更新を行った施設は、給水区域全体に及ぶものではなく、有収率の低さを見てもわかるように、旧簡易水道時代の管路の経年化が進んでいる。</t>
    <rPh sb="172" eb="174">
      <t>レイワ</t>
    </rPh>
    <rPh sb="175" eb="177">
      <t>ネンド</t>
    </rPh>
    <rPh sb="182" eb="184">
      <t>ジョウショウ</t>
    </rPh>
    <phoneticPr fontId="4"/>
  </si>
  <si>
    <t xml:space="preserve"> 経営の健全性・効率性について、統合簡易水道施設整備事業に伴う大規模投資での資本費や地勢上の制約に伴う給水効率の悪さが、高額な給水原価の主要因となっている。特に経常費用の中でも、減価償却費及び支払利子の占める割合が非常に大きいことから、水道施設の更新に関しては、給水人口や給水需要の減に直面している状況を踏まえ、施設のダウンサイジング等の検討を行っていく。また、更新再投資額を抑制し、新たに発生する資本費の縮減に努める。加えて、料金回収率が低いことからもわかるように、井戸水から水道水へのシフトを促す等の料金収益の増収策を検討していく。
  老朽化の状況に関し、管路更新率について、資金・マンパワー面での課題も有り、未だ低い水準である。特に、旧簡易水道時代の経年管延長が今後も増大し、管路経年化率は上昇していく見込みである。可能な限り計画的な老朽管の更新を行いながら、段階的な比率の向上に努める。
  なお、令和6年度に予定している大阪広域水道企業団との統合時には、大阪広域水道企業団豊能水道事業との会計統合も行い、料金改定を予定している。</t>
    <rPh sb="410" eb="412">
      <t>ヨテイ</t>
    </rPh>
    <rPh sb="429" eb="430">
      <t>ジ</t>
    </rPh>
    <rPh sb="433" eb="435">
      <t>オオサカ</t>
    </rPh>
    <rPh sb="435" eb="437">
      <t>コウイキ</t>
    </rPh>
    <rPh sb="437" eb="439">
      <t>スイドウ</t>
    </rPh>
    <rPh sb="439" eb="441">
      <t>キギョウ</t>
    </rPh>
    <rPh sb="441" eb="442">
      <t>ダン</t>
    </rPh>
    <rPh sb="442" eb="444">
      <t>トヨノ</t>
    </rPh>
    <rPh sb="444" eb="446">
      <t>スイドウ</t>
    </rPh>
    <rPh sb="446" eb="448">
      <t>ジギョウ</t>
    </rPh>
    <rPh sb="450" eb="452">
      <t>カイケイ</t>
    </rPh>
    <rPh sb="452" eb="454">
      <t>トウゴウ</t>
    </rPh>
    <rPh sb="455" eb="456">
      <t>オコナ</t>
    </rPh>
    <rPh sb="458" eb="460">
      <t>リョウキン</t>
    </rPh>
    <rPh sb="460" eb="462">
      <t>カイテイ</t>
    </rPh>
    <rPh sb="463" eb="46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</si>
</sst>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0.53</c:v>
                </c:pt>
                <c:pt idx="1">
                  <c:v>0.8</c:v>
                </c:pt>
                <c:pt idx="2">
                  <c:v>0.52</c:v>
                </c:pt>
                <c:pt idx="3">
                  <c:v>0.12</c:v>
                </c:pt>
                <c:pt idx="4">
                  <c:v>0.52</c:v>
                </c:pt>
              </c:numCache>
            </c:numRef>
          </c:val>
          <c:extLst>
            <c:ext xmlns:c16="http://schemas.microsoft.com/office/drawing/2014/chart" uri="{C3380CC4-5D6E-409C-BE32-E72D297353CC}">
              <c16:uniqueId val="{00000000-6AA5-485B-B19A-E542B387233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0.52</c:v>
                </c:pt>
                <c:pt idx="3">
                  <c:v>0.47</c:v>
                </c:pt>
                <c:pt idx="4">
                  <c:v>0.4</c:v>
                </c:pt>
              </c:numCache>
            </c:numRef>
          </c:val>
          <c:smooth val="0"/>
          <c:extLst>
            <c:ext xmlns:c16="http://schemas.microsoft.com/office/drawing/2014/chart" uri="{C3380CC4-5D6E-409C-BE32-E72D297353CC}">
              <c16:uniqueId val="{00000001-6AA5-485B-B19A-E542B387233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39.79</c:v>
                </c:pt>
                <c:pt idx="1">
                  <c:v>79.16</c:v>
                </c:pt>
                <c:pt idx="2">
                  <c:v>79.12</c:v>
                </c:pt>
                <c:pt idx="3">
                  <c:v>74.06</c:v>
                </c:pt>
                <c:pt idx="4">
                  <c:v>73.62</c:v>
                </c:pt>
              </c:numCache>
            </c:numRef>
          </c:val>
          <c:extLst>
            <c:ext xmlns:c16="http://schemas.microsoft.com/office/drawing/2014/chart" uri="{C3380CC4-5D6E-409C-BE32-E72D297353CC}">
              <c16:uniqueId val="{00000000-CF72-4E78-8A89-C66951A5F11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50.29</c:v>
                </c:pt>
                <c:pt idx="3">
                  <c:v>49.64</c:v>
                </c:pt>
                <c:pt idx="4">
                  <c:v>49.38</c:v>
                </c:pt>
              </c:numCache>
            </c:numRef>
          </c:val>
          <c:smooth val="0"/>
          <c:extLst>
            <c:ext xmlns:c16="http://schemas.microsoft.com/office/drawing/2014/chart" uri="{C3380CC4-5D6E-409C-BE32-E72D297353CC}">
              <c16:uniqueId val="{00000001-CF72-4E78-8A89-C66951A5F11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80.14</c:v>
                </c:pt>
                <c:pt idx="1">
                  <c:v>77.89</c:v>
                </c:pt>
                <c:pt idx="2">
                  <c:v>75.760000000000005</c:v>
                </c:pt>
                <c:pt idx="3">
                  <c:v>79.540000000000006</c:v>
                </c:pt>
                <c:pt idx="4">
                  <c:v>81.81</c:v>
                </c:pt>
              </c:numCache>
            </c:numRef>
          </c:val>
          <c:extLst>
            <c:ext xmlns:c16="http://schemas.microsoft.com/office/drawing/2014/chart" uri="{C3380CC4-5D6E-409C-BE32-E72D297353CC}">
              <c16:uniqueId val="{00000000-FD48-46E9-87FF-A0E9BE5D5C7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77.73</c:v>
                </c:pt>
                <c:pt idx="3">
                  <c:v>78.09</c:v>
                </c:pt>
                <c:pt idx="4">
                  <c:v>78.010000000000005</c:v>
                </c:pt>
              </c:numCache>
            </c:numRef>
          </c:val>
          <c:smooth val="0"/>
          <c:extLst>
            <c:ext xmlns:c16="http://schemas.microsoft.com/office/drawing/2014/chart" uri="{C3380CC4-5D6E-409C-BE32-E72D297353CC}">
              <c16:uniqueId val="{00000001-FD48-46E9-87FF-A0E9BE5D5C7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96.96</c:v>
                </c:pt>
                <c:pt idx="1">
                  <c:v>99.26</c:v>
                </c:pt>
                <c:pt idx="2">
                  <c:v>92.69</c:v>
                </c:pt>
                <c:pt idx="3">
                  <c:v>101.13</c:v>
                </c:pt>
                <c:pt idx="4">
                  <c:v>101.45</c:v>
                </c:pt>
              </c:numCache>
            </c:numRef>
          </c:val>
          <c:extLst>
            <c:ext xmlns:c16="http://schemas.microsoft.com/office/drawing/2014/chart" uri="{C3380CC4-5D6E-409C-BE32-E72D297353CC}">
              <c16:uniqueId val="{00000000-F7C2-4289-8FD5-5807DF67505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103.81</c:v>
                </c:pt>
                <c:pt idx="3">
                  <c:v>104.35</c:v>
                </c:pt>
                <c:pt idx="4">
                  <c:v>105.34</c:v>
                </c:pt>
              </c:numCache>
            </c:numRef>
          </c:val>
          <c:smooth val="0"/>
          <c:extLst>
            <c:ext xmlns:c16="http://schemas.microsoft.com/office/drawing/2014/chart" uri="{C3380CC4-5D6E-409C-BE32-E72D297353CC}">
              <c16:uniqueId val="{00000001-F7C2-4289-8FD5-5807DF67505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34.31</c:v>
                </c:pt>
                <c:pt idx="1">
                  <c:v>36.71</c:v>
                </c:pt>
                <c:pt idx="2">
                  <c:v>39.33</c:v>
                </c:pt>
                <c:pt idx="3">
                  <c:v>41.95</c:v>
                </c:pt>
                <c:pt idx="4">
                  <c:v>44.34</c:v>
                </c:pt>
              </c:numCache>
            </c:numRef>
          </c:val>
          <c:extLst>
            <c:ext xmlns:c16="http://schemas.microsoft.com/office/drawing/2014/chart" uri="{C3380CC4-5D6E-409C-BE32-E72D297353CC}">
              <c16:uniqueId val="{00000000-D1E6-428A-8621-BB2D0C7ACE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45.85</c:v>
                </c:pt>
                <c:pt idx="3">
                  <c:v>47.31</c:v>
                </c:pt>
                <c:pt idx="4">
                  <c:v>47.5</c:v>
                </c:pt>
              </c:numCache>
            </c:numRef>
          </c:val>
          <c:smooth val="0"/>
          <c:extLst>
            <c:ext xmlns:c16="http://schemas.microsoft.com/office/drawing/2014/chart" uri="{C3380CC4-5D6E-409C-BE32-E72D297353CC}">
              <c16:uniqueId val="{00000001-D1E6-428A-8621-BB2D0C7ACE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7.47</c:v>
                </c:pt>
                <c:pt idx="1">
                  <c:v>8.52</c:v>
                </c:pt>
                <c:pt idx="2">
                  <c:v>8.7100000000000009</c:v>
                </c:pt>
                <c:pt idx="3">
                  <c:v>8.64</c:v>
                </c:pt>
                <c:pt idx="4">
                  <c:v>8.57</c:v>
                </c:pt>
              </c:numCache>
            </c:numRef>
          </c:val>
          <c:extLst>
            <c:ext xmlns:c16="http://schemas.microsoft.com/office/drawing/2014/chart" uri="{C3380CC4-5D6E-409C-BE32-E72D297353CC}">
              <c16:uniqueId val="{00000000-5F37-4732-BD95-1DFDD5FA44B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14.13</c:v>
                </c:pt>
                <c:pt idx="3">
                  <c:v>16.77</c:v>
                </c:pt>
                <c:pt idx="4">
                  <c:v>17.399999999999999</c:v>
                </c:pt>
              </c:numCache>
            </c:numRef>
          </c:val>
          <c:smooth val="0"/>
          <c:extLst>
            <c:ext xmlns:c16="http://schemas.microsoft.com/office/drawing/2014/chart" uri="{C3380CC4-5D6E-409C-BE32-E72D297353CC}">
              <c16:uniqueId val="{00000001-5F37-4732-BD95-1DFDD5FA44B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
                  <c:v>0</c:v>
                </c:pt>
                <c:pt idx="1">
                  <c:v>0.56000000000000005</c:v>
                </c:pt>
                <c:pt idx="2">
                  <c:v>16.260000000000002</c:v>
                </c:pt>
                <c:pt idx="3">
                  <c:v>14.01</c:v>
                </c:pt>
                <c:pt idx="4">
                  <c:v>13.04</c:v>
                </c:pt>
              </c:numCache>
            </c:numRef>
          </c:val>
          <c:extLst>
            <c:ext xmlns:c16="http://schemas.microsoft.com/office/drawing/2014/chart" uri="{C3380CC4-5D6E-409C-BE32-E72D297353CC}">
              <c16:uniqueId val="{00000000-C15D-4EEF-B6B5-06D665FDC1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25.66</c:v>
                </c:pt>
                <c:pt idx="3">
                  <c:v>21.69</c:v>
                </c:pt>
                <c:pt idx="4">
                  <c:v>24.04</c:v>
                </c:pt>
              </c:numCache>
            </c:numRef>
          </c:val>
          <c:smooth val="0"/>
          <c:extLst>
            <c:ext xmlns:c16="http://schemas.microsoft.com/office/drawing/2014/chart" uri="{C3380CC4-5D6E-409C-BE32-E72D297353CC}">
              <c16:uniqueId val="{00000001-C15D-4EEF-B6B5-06D665FDC1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366.8</c:v>
                </c:pt>
                <c:pt idx="1">
                  <c:v>458.19</c:v>
                </c:pt>
                <c:pt idx="2">
                  <c:v>456.17</c:v>
                </c:pt>
                <c:pt idx="3">
                  <c:v>515.17999999999995</c:v>
                </c:pt>
                <c:pt idx="4">
                  <c:v>488.87</c:v>
                </c:pt>
              </c:numCache>
            </c:numRef>
          </c:val>
          <c:extLst>
            <c:ext xmlns:c16="http://schemas.microsoft.com/office/drawing/2014/chart" uri="{C3380CC4-5D6E-409C-BE32-E72D297353CC}">
              <c16:uniqueId val="{00000000-E0D3-44C4-9B40-9C6F79753CC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300.14</c:v>
                </c:pt>
                <c:pt idx="3">
                  <c:v>301.04000000000002</c:v>
                </c:pt>
                <c:pt idx="4">
                  <c:v>305.08</c:v>
                </c:pt>
              </c:numCache>
            </c:numRef>
          </c:val>
          <c:smooth val="0"/>
          <c:extLst>
            <c:ext xmlns:c16="http://schemas.microsoft.com/office/drawing/2014/chart" uri="{C3380CC4-5D6E-409C-BE32-E72D297353CC}">
              <c16:uniqueId val="{00000001-E0D3-44C4-9B40-9C6F79753CC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1218.4100000000001</c:v>
                </c:pt>
                <c:pt idx="1">
                  <c:v>1157.54</c:v>
                </c:pt>
                <c:pt idx="2">
                  <c:v>1128.28</c:v>
                </c:pt>
                <c:pt idx="3">
                  <c:v>1077.58</c:v>
                </c:pt>
                <c:pt idx="4">
                  <c:v>1183.47</c:v>
                </c:pt>
              </c:numCache>
            </c:numRef>
          </c:val>
          <c:extLst>
            <c:ext xmlns:c16="http://schemas.microsoft.com/office/drawing/2014/chart" uri="{C3380CC4-5D6E-409C-BE32-E72D297353CC}">
              <c16:uniqueId val="{00000000-0F8B-40C3-8D0C-793EC7B016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566.65</c:v>
                </c:pt>
                <c:pt idx="3">
                  <c:v>551.62</c:v>
                </c:pt>
                <c:pt idx="4">
                  <c:v>585.59</c:v>
                </c:pt>
              </c:numCache>
            </c:numRef>
          </c:val>
          <c:smooth val="0"/>
          <c:extLst>
            <c:ext xmlns:c16="http://schemas.microsoft.com/office/drawing/2014/chart" uri="{C3380CC4-5D6E-409C-BE32-E72D297353CC}">
              <c16:uniqueId val="{00000001-0F8B-40C3-8D0C-793EC7B016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56.18</c:v>
                </c:pt>
                <c:pt idx="1">
                  <c:v>55.59</c:v>
                </c:pt>
                <c:pt idx="2">
                  <c:v>54.74</c:v>
                </c:pt>
                <c:pt idx="3">
                  <c:v>57.52</c:v>
                </c:pt>
                <c:pt idx="4">
                  <c:v>50.63</c:v>
                </c:pt>
              </c:numCache>
            </c:numRef>
          </c:val>
          <c:extLst>
            <c:ext xmlns:c16="http://schemas.microsoft.com/office/drawing/2014/chart" uri="{C3380CC4-5D6E-409C-BE32-E72D297353CC}">
              <c16:uniqueId val="{00000000-7C8F-49F3-924D-058433CCF4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84.77</c:v>
                </c:pt>
                <c:pt idx="3">
                  <c:v>87.11</c:v>
                </c:pt>
                <c:pt idx="4">
                  <c:v>82.78</c:v>
                </c:pt>
              </c:numCache>
            </c:numRef>
          </c:val>
          <c:smooth val="0"/>
          <c:extLst>
            <c:ext xmlns:c16="http://schemas.microsoft.com/office/drawing/2014/chart" uri="{C3380CC4-5D6E-409C-BE32-E72D297353CC}">
              <c16:uniqueId val="{00000001-7C8F-49F3-924D-058433CCF4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469.35</c:v>
                </c:pt>
                <c:pt idx="1">
                  <c:v>475.39</c:v>
                </c:pt>
                <c:pt idx="2">
                  <c:v>484.2</c:v>
                </c:pt>
                <c:pt idx="3">
                  <c:v>463.99</c:v>
                </c:pt>
                <c:pt idx="4">
                  <c:v>444.09</c:v>
                </c:pt>
              </c:numCache>
            </c:numRef>
          </c:val>
          <c:extLst>
            <c:ext xmlns:c16="http://schemas.microsoft.com/office/drawing/2014/chart" uri="{C3380CC4-5D6E-409C-BE32-E72D297353CC}">
              <c16:uniqueId val="{00000000-A577-41B3-B8FF-A2DA8DEA9F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227.27</c:v>
                </c:pt>
                <c:pt idx="3">
                  <c:v>223.98</c:v>
                </c:pt>
                <c:pt idx="4">
                  <c:v>225.09</c:v>
                </c:pt>
              </c:numCache>
            </c:numRef>
          </c:val>
          <c:smooth val="0"/>
          <c:extLst>
            <c:ext xmlns:c16="http://schemas.microsoft.com/office/drawing/2014/chart" uri="{C3380CC4-5D6E-409C-BE32-E72D297353CC}">
              <c16:uniqueId val="{00000001-A577-41B3-B8FF-A2DA8DEA9F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大阪府　能勢町</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A8</v>
      </c>
      <c r="X8" s="89"/>
      <c r="Y8" s="89"/>
      <c r="Z8" s="89"/>
      <c r="AA8" s="89"/>
      <c r="AB8" s="89"/>
      <c r="AC8" s="89"/>
      <c r="AD8" s="89" t="str">
        <f>データ!$M$6</f>
        <v>非設置</v>
      </c>
      <c r="AE8" s="89"/>
      <c r="AF8" s="89"/>
      <c r="AG8" s="89"/>
      <c r="AH8" s="89"/>
      <c r="AI8" s="89"/>
      <c r="AJ8" s="89"/>
      <c r="AK8" s="4"/>
      <c r="AL8" s="77">
        <f>データ!$R$6</f>
        <v>9709</v>
      </c>
      <c r="AM8" s="77"/>
      <c r="AN8" s="77"/>
      <c r="AO8" s="77"/>
      <c r="AP8" s="77"/>
      <c r="AQ8" s="77"/>
      <c r="AR8" s="77"/>
      <c r="AS8" s="77"/>
      <c r="AT8" s="73">
        <f>データ!$S$6</f>
        <v>98.75</v>
      </c>
      <c r="AU8" s="74"/>
      <c r="AV8" s="74"/>
      <c r="AW8" s="74"/>
      <c r="AX8" s="74"/>
      <c r="AY8" s="74"/>
      <c r="AZ8" s="74"/>
      <c r="BA8" s="74"/>
      <c r="BB8" s="76">
        <f>データ!$T$6</f>
        <v>98.32</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61.69</v>
      </c>
      <c r="J10" s="74"/>
      <c r="K10" s="74"/>
      <c r="L10" s="74"/>
      <c r="M10" s="74"/>
      <c r="N10" s="74"/>
      <c r="O10" s="75"/>
      <c r="P10" s="76">
        <f>データ!$P$6</f>
        <v>98.84</v>
      </c>
      <c r="Q10" s="76"/>
      <c r="R10" s="76"/>
      <c r="S10" s="76"/>
      <c r="T10" s="76"/>
      <c r="U10" s="76"/>
      <c r="V10" s="76"/>
      <c r="W10" s="77">
        <f>データ!$Q$6</f>
        <v>4769</v>
      </c>
      <c r="X10" s="77"/>
      <c r="Y10" s="77"/>
      <c r="Z10" s="77"/>
      <c r="AA10" s="77"/>
      <c r="AB10" s="77"/>
      <c r="AC10" s="77"/>
      <c r="AD10" s="2"/>
      <c r="AE10" s="2"/>
      <c r="AF10" s="2"/>
      <c r="AG10" s="2"/>
      <c r="AH10" s="4"/>
      <c r="AI10" s="4"/>
      <c r="AJ10" s="4"/>
      <c r="AK10" s="4"/>
      <c r="AL10" s="77">
        <f>データ!$U$6</f>
        <v>9487</v>
      </c>
      <c r="AM10" s="77"/>
      <c r="AN10" s="77"/>
      <c r="AO10" s="77"/>
      <c r="AP10" s="77"/>
      <c r="AQ10" s="77"/>
      <c r="AR10" s="77"/>
      <c r="AS10" s="77"/>
      <c r="AT10" s="73">
        <f>データ!$V$6</f>
        <v>28.71</v>
      </c>
      <c r="AU10" s="74"/>
      <c r="AV10" s="74"/>
      <c r="AW10" s="74"/>
      <c r="AX10" s="74"/>
      <c r="AY10" s="74"/>
      <c r="AZ10" s="74"/>
      <c r="BA10" s="74"/>
      <c r="BB10" s="76">
        <f>データ!$W$6</f>
        <v>330.44</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112</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yAg1KC4ZgMjlpX8b3cj6KjA7Sn8Cc2k2inRiYFacTs11SLLh9x3fShQZ2G6uLxajnFVn4kbpLdXVIaw/8nZ2w==" saltValue="zK5Pjwwp/Dly3gXpk4m3T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27</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52</v>
      </c>
      <c r="B4" s="31"/>
      <c r="C4" s="31"/>
      <c r="D4" s="31"/>
      <c r="E4" s="31"/>
      <c r="F4" s="31"/>
      <c r="G4" s="31"/>
      <c r="H4" s="97"/>
      <c r="I4" s="98"/>
      <c r="J4" s="98"/>
      <c r="K4" s="98"/>
      <c r="L4" s="98"/>
      <c r="M4" s="98"/>
      <c r="N4" s="98"/>
      <c r="O4" s="98"/>
      <c r="P4" s="98"/>
      <c r="Q4" s="98"/>
      <c r="R4" s="98"/>
      <c r="S4" s="98"/>
      <c r="T4" s="98"/>
      <c r="U4" s="98"/>
      <c r="V4" s="98"/>
      <c r="W4" s="99"/>
      <c r="X4" s="93" t="s">
        <v>53</v>
      </c>
      <c r="Y4" s="93"/>
      <c r="Z4" s="93"/>
      <c r="AA4" s="93"/>
      <c r="AB4" s="93"/>
      <c r="AC4" s="93"/>
      <c r="AD4" s="93"/>
      <c r="AE4" s="93"/>
      <c r="AF4" s="93"/>
      <c r="AG4" s="93"/>
      <c r="AH4" s="93"/>
      <c r="AI4" s="93" t="s">
        <v>54</v>
      </c>
      <c r="AJ4" s="93"/>
      <c r="AK4" s="93"/>
      <c r="AL4" s="93"/>
      <c r="AM4" s="93"/>
      <c r="AN4" s="93"/>
      <c r="AO4" s="93"/>
      <c r="AP4" s="93"/>
      <c r="AQ4" s="93"/>
      <c r="AR4" s="93"/>
      <c r="AS4" s="93"/>
      <c r="AT4" s="93" t="s">
        <v>55</v>
      </c>
      <c r="AU4" s="93"/>
      <c r="AV4" s="93"/>
      <c r="AW4" s="93"/>
      <c r="AX4" s="93"/>
      <c r="AY4" s="93"/>
      <c r="AZ4" s="93"/>
      <c r="BA4" s="93"/>
      <c r="BB4" s="93"/>
      <c r="BC4" s="93"/>
      <c r="BD4" s="93"/>
      <c r="BE4" s="93" t="s">
        <v>56</v>
      </c>
      <c r="BF4" s="93"/>
      <c r="BG4" s="93"/>
      <c r="BH4" s="93"/>
      <c r="BI4" s="93"/>
      <c r="BJ4" s="93"/>
      <c r="BK4" s="93"/>
      <c r="BL4" s="93"/>
      <c r="BM4" s="93"/>
      <c r="BN4" s="93"/>
      <c r="BO4" s="93"/>
      <c r="BP4" s="93" t="s">
        <v>57</v>
      </c>
      <c r="BQ4" s="93"/>
      <c r="BR4" s="93"/>
      <c r="BS4" s="93"/>
      <c r="BT4" s="93"/>
      <c r="BU4" s="93"/>
      <c r="BV4" s="93"/>
      <c r="BW4" s="93"/>
      <c r="BX4" s="93"/>
      <c r="BY4" s="93"/>
      <c r="BZ4" s="93"/>
      <c r="CA4" s="93" t="s">
        <v>58</v>
      </c>
      <c r="CB4" s="93"/>
      <c r="CC4" s="93"/>
      <c r="CD4" s="93"/>
      <c r="CE4" s="93"/>
      <c r="CF4" s="93"/>
      <c r="CG4" s="93"/>
      <c r="CH4" s="93"/>
      <c r="CI4" s="93"/>
      <c r="CJ4" s="93"/>
      <c r="CK4" s="93"/>
      <c r="CL4" s="93" t="s">
        <v>59</v>
      </c>
      <c r="CM4" s="93"/>
      <c r="CN4" s="93"/>
      <c r="CO4" s="93"/>
      <c r="CP4" s="93"/>
      <c r="CQ4" s="93"/>
      <c r="CR4" s="93"/>
      <c r="CS4" s="93"/>
      <c r="CT4" s="93"/>
      <c r="CU4" s="93"/>
      <c r="CV4" s="93"/>
      <c r="CW4" s="93" t="s">
        <v>60</v>
      </c>
      <c r="CX4" s="93"/>
      <c r="CY4" s="93"/>
      <c r="CZ4" s="93"/>
      <c r="DA4" s="93"/>
      <c r="DB4" s="93"/>
      <c r="DC4" s="93"/>
      <c r="DD4" s="93"/>
      <c r="DE4" s="93"/>
      <c r="DF4" s="93"/>
      <c r="DG4" s="93"/>
      <c r="DH4" s="93" t="s">
        <v>61</v>
      </c>
      <c r="DI4" s="93"/>
      <c r="DJ4" s="93"/>
      <c r="DK4" s="93"/>
      <c r="DL4" s="93"/>
      <c r="DM4" s="93"/>
      <c r="DN4" s="93"/>
      <c r="DO4" s="93"/>
      <c r="DP4" s="93"/>
      <c r="DQ4" s="93"/>
      <c r="DR4" s="93"/>
      <c r="DS4" s="93" t="s">
        <v>62</v>
      </c>
      <c r="DT4" s="93"/>
      <c r="DU4" s="93"/>
      <c r="DV4" s="93"/>
      <c r="DW4" s="93"/>
      <c r="DX4" s="93"/>
      <c r="DY4" s="93"/>
      <c r="DZ4" s="93"/>
      <c r="EA4" s="93"/>
      <c r="EB4" s="93"/>
      <c r="EC4" s="93"/>
      <c r="ED4" s="93" t="s">
        <v>63</v>
      </c>
      <c r="EE4" s="93"/>
      <c r="EF4" s="93"/>
      <c r="EG4" s="93"/>
      <c r="EH4" s="93"/>
      <c r="EI4" s="93"/>
      <c r="EJ4" s="93"/>
      <c r="EK4" s="93"/>
      <c r="EL4" s="93"/>
      <c r="EM4" s="93"/>
      <c r="EN4" s="93"/>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273228</v>
      </c>
      <c r="D6" s="34">
        <f t="shared" si="3"/>
        <v>46</v>
      </c>
      <c r="E6" s="34">
        <f t="shared" si="3"/>
        <v>1</v>
      </c>
      <c r="F6" s="34">
        <f t="shared" si="3"/>
        <v>0</v>
      </c>
      <c r="G6" s="34">
        <f t="shared" si="3"/>
        <v>1</v>
      </c>
      <c r="H6" s="34" t="str">
        <f t="shared" si="3"/>
        <v>大阪府　能勢町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61.69</v>
      </c>
      <c r="P6" s="35">
        <f t="shared" si="3"/>
        <v>98.84</v>
      </c>
      <c r="Q6" s="35">
        <f t="shared" si="3"/>
        <v>4769</v>
      </c>
      <c r="R6" s="35">
        <f t="shared" si="3"/>
        <v>9709</v>
      </c>
      <c r="S6" s="35">
        <f t="shared" si="3"/>
        <v>98.75</v>
      </c>
      <c r="T6" s="35">
        <f t="shared" si="3"/>
        <v>98.32</v>
      </c>
      <c r="U6" s="35">
        <f t="shared" si="3"/>
        <v>9487</v>
      </c>
      <c r="V6" s="35">
        <f t="shared" si="3"/>
        <v>28.71</v>
      </c>
      <c r="W6" s="35">
        <f t="shared" si="3"/>
        <v>330.44</v>
      </c>
      <c r="X6" s="36">
        <f>IF(X7="",NA(),X7)</f>
        <v>96.96</v>
      </c>
      <c r="Y6" s="36">
        <f t="shared" ref="Y6:AG6" si="4">IF(Y7="",NA(),Y7)</f>
        <v>99.26</v>
      </c>
      <c r="Z6" s="36">
        <f t="shared" si="4"/>
        <v>92.69</v>
      </c>
      <c r="AA6" s="36">
        <f t="shared" si="4"/>
        <v>101.13</v>
      </c>
      <c r="AB6" s="36">
        <f t="shared" si="4"/>
        <v>101.45</v>
      </c>
      <c r="AC6" s="36">
        <f t="shared" si="4"/>
        <v>111.34</v>
      </c>
      <c r="AD6" s="36">
        <f t="shared" si="4"/>
        <v>110.02</v>
      </c>
      <c r="AE6" s="36">
        <f t="shared" si="4"/>
        <v>103.81</v>
      </c>
      <c r="AF6" s="36">
        <f t="shared" si="4"/>
        <v>104.35</v>
      </c>
      <c r="AG6" s="36">
        <f t="shared" si="4"/>
        <v>105.34</v>
      </c>
      <c r="AH6" s="35" t="str">
        <f>IF(AH7="","",IF(AH7="-","【-】","【"&amp;SUBSTITUTE(TEXT(AH7,"#,##0.00"),"-","△")&amp;"】"))</f>
        <v>【110.27】</v>
      </c>
      <c r="AI6" s="35">
        <f>IF(AI7="",NA(),AI7)</f>
        <v>0</v>
      </c>
      <c r="AJ6" s="36">
        <f t="shared" ref="AJ6:AR6" si="5">IF(AJ7="",NA(),AJ7)</f>
        <v>0.56000000000000005</v>
      </c>
      <c r="AK6" s="36">
        <f t="shared" si="5"/>
        <v>16.260000000000002</v>
      </c>
      <c r="AL6" s="36">
        <f t="shared" si="5"/>
        <v>14.01</v>
      </c>
      <c r="AM6" s="36">
        <f t="shared" si="5"/>
        <v>13.04</v>
      </c>
      <c r="AN6" s="36">
        <f t="shared" si="5"/>
        <v>10.130000000000001</v>
      </c>
      <c r="AO6" s="36">
        <f t="shared" si="5"/>
        <v>7.31</v>
      </c>
      <c r="AP6" s="36">
        <f t="shared" si="5"/>
        <v>25.66</v>
      </c>
      <c r="AQ6" s="36">
        <f t="shared" si="5"/>
        <v>21.69</v>
      </c>
      <c r="AR6" s="36">
        <f t="shared" si="5"/>
        <v>24.04</v>
      </c>
      <c r="AS6" s="35" t="str">
        <f>IF(AS7="","",IF(AS7="-","【-】","【"&amp;SUBSTITUTE(TEXT(AS7,"#,##0.00"),"-","△")&amp;"】"))</f>
        <v>【1.15】</v>
      </c>
      <c r="AT6" s="36">
        <f>IF(AT7="",NA(),AT7)</f>
        <v>366.8</v>
      </c>
      <c r="AU6" s="36">
        <f t="shared" ref="AU6:BC6" si="6">IF(AU7="",NA(),AU7)</f>
        <v>458.19</v>
      </c>
      <c r="AV6" s="36">
        <f t="shared" si="6"/>
        <v>456.17</v>
      </c>
      <c r="AW6" s="36">
        <f t="shared" si="6"/>
        <v>515.17999999999995</v>
      </c>
      <c r="AX6" s="36">
        <f t="shared" si="6"/>
        <v>488.87</v>
      </c>
      <c r="AY6" s="36">
        <f t="shared" si="6"/>
        <v>388.67</v>
      </c>
      <c r="AZ6" s="36">
        <f t="shared" si="6"/>
        <v>355.27</v>
      </c>
      <c r="BA6" s="36">
        <f t="shared" si="6"/>
        <v>300.14</v>
      </c>
      <c r="BB6" s="36">
        <f t="shared" si="6"/>
        <v>301.04000000000002</v>
      </c>
      <c r="BC6" s="36">
        <f t="shared" si="6"/>
        <v>305.08</v>
      </c>
      <c r="BD6" s="35" t="str">
        <f>IF(BD7="","",IF(BD7="-","【-】","【"&amp;SUBSTITUTE(TEXT(BD7,"#,##0.00"),"-","△")&amp;"】"))</f>
        <v>【260.31】</v>
      </c>
      <c r="BE6" s="36">
        <f>IF(BE7="",NA(),BE7)</f>
        <v>1218.4100000000001</v>
      </c>
      <c r="BF6" s="36">
        <f t="shared" ref="BF6:BN6" si="7">IF(BF7="",NA(),BF7)</f>
        <v>1157.54</v>
      </c>
      <c r="BG6" s="36">
        <f t="shared" si="7"/>
        <v>1128.28</v>
      </c>
      <c r="BH6" s="36">
        <f t="shared" si="7"/>
        <v>1077.58</v>
      </c>
      <c r="BI6" s="36">
        <f t="shared" si="7"/>
        <v>1183.47</v>
      </c>
      <c r="BJ6" s="36">
        <f t="shared" si="7"/>
        <v>422.5</v>
      </c>
      <c r="BK6" s="36">
        <f t="shared" si="7"/>
        <v>458.27</v>
      </c>
      <c r="BL6" s="36">
        <f t="shared" si="7"/>
        <v>566.65</v>
      </c>
      <c r="BM6" s="36">
        <f t="shared" si="7"/>
        <v>551.62</v>
      </c>
      <c r="BN6" s="36">
        <f t="shared" si="7"/>
        <v>585.59</v>
      </c>
      <c r="BO6" s="35" t="str">
        <f>IF(BO7="","",IF(BO7="-","【-】","【"&amp;SUBSTITUTE(TEXT(BO7,"#,##0.00"),"-","△")&amp;"】"))</f>
        <v>【275.67】</v>
      </c>
      <c r="BP6" s="36">
        <f>IF(BP7="",NA(),BP7)</f>
        <v>56.18</v>
      </c>
      <c r="BQ6" s="36">
        <f t="shared" ref="BQ6:BY6" si="8">IF(BQ7="",NA(),BQ7)</f>
        <v>55.59</v>
      </c>
      <c r="BR6" s="36">
        <f t="shared" si="8"/>
        <v>54.74</v>
      </c>
      <c r="BS6" s="36">
        <f t="shared" si="8"/>
        <v>57.52</v>
      </c>
      <c r="BT6" s="36">
        <f t="shared" si="8"/>
        <v>50.63</v>
      </c>
      <c r="BU6" s="36">
        <f t="shared" si="8"/>
        <v>101.64</v>
      </c>
      <c r="BV6" s="36">
        <f t="shared" si="8"/>
        <v>96.77</v>
      </c>
      <c r="BW6" s="36">
        <f t="shared" si="8"/>
        <v>84.77</v>
      </c>
      <c r="BX6" s="36">
        <f t="shared" si="8"/>
        <v>87.11</v>
      </c>
      <c r="BY6" s="36">
        <f t="shared" si="8"/>
        <v>82.78</v>
      </c>
      <c r="BZ6" s="35" t="str">
        <f>IF(BZ7="","",IF(BZ7="-","【-】","【"&amp;SUBSTITUTE(TEXT(BZ7,"#,##0.00"),"-","△")&amp;"】"))</f>
        <v>【100.05】</v>
      </c>
      <c r="CA6" s="36">
        <f>IF(CA7="",NA(),CA7)</f>
        <v>469.35</v>
      </c>
      <c r="CB6" s="36">
        <f t="shared" ref="CB6:CJ6" si="9">IF(CB7="",NA(),CB7)</f>
        <v>475.39</v>
      </c>
      <c r="CC6" s="36">
        <f t="shared" si="9"/>
        <v>484.2</v>
      </c>
      <c r="CD6" s="36">
        <f t="shared" si="9"/>
        <v>463.99</v>
      </c>
      <c r="CE6" s="36">
        <f t="shared" si="9"/>
        <v>444.09</v>
      </c>
      <c r="CF6" s="36">
        <f t="shared" si="9"/>
        <v>179.16</v>
      </c>
      <c r="CG6" s="36">
        <f t="shared" si="9"/>
        <v>187.18</v>
      </c>
      <c r="CH6" s="36">
        <f t="shared" si="9"/>
        <v>227.27</v>
      </c>
      <c r="CI6" s="36">
        <f t="shared" si="9"/>
        <v>223.98</v>
      </c>
      <c r="CJ6" s="36">
        <f t="shared" si="9"/>
        <v>225.09</v>
      </c>
      <c r="CK6" s="35" t="str">
        <f>IF(CK7="","",IF(CK7="-","【-】","【"&amp;SUBSTITUTE(TEXT(CK7,"#,##0.00"),"-","△")&amp;"】"))</f>
        <v>【166.40】</v>
      </c>
      <c r="CL6" s="36">
        <f>IF(CL7="",NA(),CL7)</f>
        <v>39.79</v>
      </c>
      <c r="CM6" s="36">
        <f t="shared" ref="CM6:CU6" si="10">IF(CM7="",NA(),CM7)</f>
        <v>79.16</v>
      </c>
      <c r="CN6" s="36">
        <f t="shared" si="10"/>
        <v>79.12</v>
      </c>
      <c r="CO6" s="36">
        <f t="shared" si="10"/>
        <v>74.06</v>
      </c>
      <c r="CP6" s="36">
        <f t="shared" si="10"/>
        <v>73.62</v>
      </c>
      <c r="CQ6" s="36">
        <f t="shared" si="10"/>
        <v>54.24</v>
      </c>
      <c r="CR6" s="36">
        <f t="shared" si="10"/>
        <v>55.88</v>
      </c>
      <c r="CS6" s="36">
        <f t="shared" si="10"/>
        <v>50.29</v>
      </c>
      <c r="CT6" s="36">
        <f t="shared" si="10"/>
        <v>49.64</v>
      </c>
      <c r="CU6" s="36">
        <f t="shared" si="10"/>
        <v>49.38</v>
      </c>
      <c r="CV6" s="35" t="str">
        <f>IF(CV7="","",IF(CV7="-","【-】","【"&amp;SUBSTITUTE(TEXT(CV7,"#,##0.00"),"-","△")&amp;"】"))</f>
        <v>【60.69】</v>
      </c>
      <c r="CW6" s="36">
        <f>IF(CW7="",NA(),CW7)</f>
        <v>80.14</v>
      </c>
      <c r="CX6" s="36">
        <f t="shared" ref="CX6:DF6" si="11">IF(CX7="",NA(),CX7)</f>
        <v>77.89</v>
      </c>
      <c r="CY6" s="36">
        <f t="shared" si="11"/>
        <v>75.760000000000005</v>
      </c>
      <c r="CZ6" s="36">
        <f t="shared" si="11"/>
        <v>79.540000000000006</v>
      </c>
      <c r="DA6" s="36">
        <f t="shared" si="11"/>
        <v>81.81</v>
      </c>
      <c r="DB6" s="36">
        <f t="shared" si="11"/>
        <v>81.680000000000007</v>
      </c>
      <c r="DC6" s="36">
        <f t="shared" si="11"/>
        <v>80.989999999999995</v>
      </c>
      <c r="DD6" s="36">
        <f t="shared" si="11"/>
        <v>77.73</v>
      </c>
      <c r="DE6" s="36">
        <f t="shared" si="11"/>
        <v>78.09</v>
      </c>
      <c r="DF6" s="36">
        <f t="shared" si="11"/>
        <v>78.010000000000005</v>
      </c>
      <c r="DG6" s="35" t="str">
        <f>IF(DG7="","",IF(DG7="-","【-】","【"&amp;SUBSTITUTE(TEXT(DG7,"#,##0.00"),"-","△")&amp;"】"))</f>
        <v>【89.82】</v>
      </c>
      <c r="DH6" s="36">
        <f>IF(DH7="",NA(),DH7)</f>
        <v>34.31</v>
      </c>
      <c r="DI6" s="36">
        <f t="shared" ref="DI6:DQ6" si="12">IF(DI7="",NA(),DI7)</f>
        <v>36.71</v>
      </c>
      <c r="DJ6" s="36">
        <f t="shared" si="12"/>
        <v>39.33</v>
      </c>
      <c r="DK6" s="36">
        <f t="shared" si="12"/>
        <v>41.95</v>
      </c>
      <c r="DL6" s="36">
        <f t="shared" si="12"/>
        <v>44.34</v>
      </c>
      <c r="DM6" s="36">
        <f t="shared" si="12"/>
        <v>48.14</v>
      </c>
      <c r="DN6" s="36">
        <f t="shared" si="12"/>
        <v>46.61</v>
      </c>
      <c r="DO6" s="36">
        <f t="shared" si="12"/>
        <v>45.85</v>
      </c>
      <c r="DP6" s="36">
        <f t="shared" si="12"/>
        <v>47.31</v>
      </c>
      <c r="DQ6" s="36">
        <f t="shared" si="12"/>
        <v>47.5</v>
      </c>
      <c r="DR6" s="35" t="str">
        <f>IF(DR7="","",IF(DR7="-","【-】","【"&amp;SUBSTITUTE(TEXT(DR7,"#,##0.00"),"-","△")&amp;"】"))</f>
        <v>【50.19】</v>
      </c>
      <c r="DS6" s="36">
        <f>IF(DS7="",NA(),DS7)</f>
        <v>7.47</v>
      </c>
      <c r="DT6" s="36">
        <f t="shared" ref="DT6:EB6" si="13">IF(DT7="",NA(),DT7)</f>
        <v>8.52</v>
      </c>
      <c r="DU6" s="36">
        <f t="shared" si="13"/>
        <v>8.7100000000000009</v>
      </c>
      <c r="DV6" s="36">
        <f t="shared" si="13"/>
        <v>8.64</v>
      </c>
      <c r="DW6" s="36">
        <f t="shared" si="13"/>
        <v>8.57</v>
      </c>
      <c r="DX6" s="36">
        <f t="shared" si="13"/>
        <v>11.13</v>
      </c>
      <c r="DY6" s="36">
        <f t="shared" si="13"/>
        <v>10.84</v>
      </c>
      <c r="DZ6" s="36">
        <f t="shared" si="13"/>
        <v>14.13</v>
      </c>
      <c r="EA6" s="36">
        <f t="shared" si="13"/>
        <v>16.77</v>
      </c>
      <c r="EB6" s="36">
        <f t="shared" si="13"/>
        <v>17.399999999999999</v>
      </c>
      <c r="EC6" s="35" t="str">
        <f>IF(EC7="","",IF(EC7="-","【-】","【"&amp;SUBSTITUTE(TEXT(EC7,"#,##0.00"),"-","△")&amp;"】"))</f>
        <v>【20.63】</v>
      </c>
      <c r="ED6" s="36">
        <f>IF(ED7="",NA(),ED7)</f>
        <v>0.53</v>
      </c>
      <c r="EE6" s="36">
        <f t="shared" ref="EE6:EM6" si="14">IF(EE7="",NA(),EE7)</f>
        <v>0.8</v>
      </c>
      <c r="EF6" s="36">
        <f t="shared" si="14"/>
        <v>0.52</v>
      </c>
      <c r="EG6" s="36">
        <f t="shared" si="14"/>
        <v>0.12</v>
      </c>
      <c r="EH6" s="36">
        <f t="shared" si="14"/>
        <v>0.52</v>
      </c>
      <c r="EI6" s="36">
        <f t="shared" si="14"/>
        <v>0.47</v>
      </c>
      <c r="EJ6" s="36">
        <f t="shared" si="14"/>
        <v>0.39</v>
      </c>
      <c r="EK6" s="36">
        <f t="shared" si="14"/>
        <v>0.52</v>
      </c>
      <c r="EL6" s="36">
        <f t="shared" si="14"/>
        <v>0.47</v>
      </c>
      <c r="EM6" s="36">
        <f t="shared" si="14"/>
        <v>0.4</v>
      </c>
      <c r="EN6" s="35" t="str">
        <f>IF(EN7="","",IF(EN7="-","【-】","【"&amp;SUBSTITUTE(TEXT(EN7,"#,##0.00"),"-","△")&amp;"】"))</f>
        <v>【0.69】</v>
      </c>
    </row>
    <row r="7" spans="1:144" s="37" customFormat="1" x14ac:dyDescent="0.15">
      <c r="A7" s="29"/>
      <c r="B7" s="38">
        <v>2020</v>
      </c>
      <c r="C7" s="38">
        <v>273228</v>
      </c>
      <c r="D7" s="38">
        <v>46</v>
      </c>
      <c r="E7" s="38">
        <v>1</v>
      </c>
      <c r="F7" s="38">
        <v>0</v>
      </c>
      <c r="G7" s="38">
        <v>1</v>
      </c>
      <c r="H7" s="38" t="s">
        <v>92</v>
      </c>
      <c r="I7" s="38" t="s">
        <v>93</v>
      </c>
      <c r="J7" s="38" t="s">
        <v>94</v>
      </c>
      <c r="K7" s="38" t="s">
        <v>95</v>
      </c>
      <c r="L7" s="38" t="s">
        <v>96</v>
      </c>
      <c r="M7" s="38" t="s">
        <v>97</v>
      </c>
      <c r="N7" s="39" t="s">
        <v>98</v>
      </c>
      <c r="O7" s="39">
        <v>61.69</v>
      </c>
      <c r="P7" s="39">
        <v>98.84</v>
      </c>
      <c r="Q7" s="39">
        <v>4769</v>
      </c>
      <c r="R7" s="39">
        <v>9709</v>
      </c>
      <c r="S7" s="39">
        <v>98.75</v>
      </c>
      <c r="T7" s="39">
        <v>98.32</v>
      </c>
      <c r="U7" s="39">
        <v>9487</v>
      </c>
      <c r="V7" s="39">
        <v>28.71</v>
      </c>
      <c r="W7" s="39">
        <v>330.44</v>
      </c>
      <c r="X7" s="39">
        <v>96.96</v>
      </c>
      <c r="Y7" s="39">
        <v>99.26</v>
      </c>
      <c r="Z7" s="39">
        <v>92.69</v>
      </c>
      <c r="AA7" s="39">
        <v>101.13</v>
      </c>
      <c r="AB7" s="39">
        <v>101.45</v>
      </c>
      <c r="AC7" s="39">
        <v>111.34</v>
      </c>
      <c r="AD7" s="39">
        <v>110.02</v>
      </c>
      <c r="AE7" s="39">
        <v>103.81</v>
      </c>
      <c r="AF7" s="39">
        <v>104.35</v>
      </c>
      <c r="AG7" s="39">
        <v>105.34</v>
      </c>
      <c r="AH7" s="39">
        <v>110.27</v>
      </c>
      <c r="AI7" s="39">
        <v>0</v>
      </c>
      <c r="AJ7" s="39">
        <v>0.56000000000000005</v>
      </c>
      <c r="AK7" s="39">
        <v>16.260000000000002</v>
      </c>
      <c r="AL7" s="39">
        <v>14.01</v>
      </c>
      <c r="AM7" s="39">
        <v>13.04</v>
      </c>
      <c r="AN7" s="39">
        <v>10.130000000000001</v>
      </c>
      <c r="AO7" s="39">
        <v>7.31</v>
      </c>
      <c r="AP7" s="39">
        <v>25.66</v>
      </c>
      <c r="AQ7" s="39">
        <v>21.69</v>
      </c>
      <c r="AR7" s="39">
        <v>24.04</v>
      </c>
      <c r="AS7" s="39">
        <v>1.1499999999999999</v>
      </c>
      <c r="AT7" s="39">
        <v>366.8</v>
      </c>
      <c r="AU7" s="39">
        <v>458.19</v>
      </c>
      <c r="AV7" s="39">
        <v>456.17</v>
      </c>
      <c r="AW7" s="39">
        <v>515.17999999999995</v>
      </c>
      <c r="AX7" s="39">
        <v>488.87</v>
      </c>
      <c r="AY7" s="39">
        <v>388.67</v>
      </c>
      <c r="AZ7" s="39">
        <v>355.27</v>
      </c>
      <c r="BA7" s="39">
        <v>300.14</v>
      </c>
      <c r="BB7" s="39">
        <v>301.04000000000002</v>
      </c>
      <c r="BC7" s="39">
        <v>305.08</v>
      </c>
      <c r="BD7" s="39">
        <v>260.31</v>
      </c>
      <c r="BE7" s="39">
        <v>1218.4100000000001</v>
      </c>
      <c r="BF7" s="39">
        <v>1157.54</v>
      </c>
      <c r="BG7" s="39">
        <v>1128.28</v>
      </c>
      <c r="BH7" s="39">
        <v>1077.58</v>
      </c>
      <c r="BI7" s="39">
        <v>1183.47</v>
      </c>
      <c r="BJ7" s="39">
        <v>422.5</v>
      </c>
      <c r="BK7" s="39">
        <v>458.27</v>
      </c>
      <c r="BL7" s="39">
        <v>566.65</v>
      </c>
      <c r="BM7" s="39">
        <v>551.62</v>
      </c>
      <c r="BN7" s="39">
        <v>585.59</v>
      </c>
      <c r="BO7" s="39">
        <v>275.67</v>
      </c>
      <c r="BP7" s="39">
        <v>56.18</v>
      </c>
      <c r="BQ7" s="39">
        <v>55.59</v>
      </c>
      <c r="BR7" s="39">
        <v>54.74</v>
      </c>
      <c r="BS7" s="39">
        <v>57.52</v>
      </c>
      <c r="BT7" s="39">
        <v>50.63</v>
      </c>
      <c r="BU7" s="39">
        <v>101.64</v>
      </c>
      <c r="BV7" s="39">
        <v>96.77</v>
      </c>
      <c r="BW7" s="39">
        <v>84.77</v>
      </c>
      <c r="BX7" s="39">
        <v>87.11</v>
      </c>
      <c r="BY7" s="39">
        <v>82.78</v>
      </c>
      <c r="BZ7" s="39">
        <v>100.05</v>
      </c>
      <c r="CA7" s="39">
        <v>469.35</v>
      </c>
      <c r="CB7" s="39">
        <v>475.39</v>
      </c>
      <c r="CC7" s="39">
        <v>484.2</v>
      </c>
      <c r="CD7" s="39">
        <v>463.99</v>
      </c>
      <c r="CE7" s="39">
        <v>444.09</v>
      </c>
      <c r="CF7" s="39">
        <v>179.16</v>
      </c>
      <c r="CG7" s="39">
        <v>187.18</v>
      </c>
      <c r="CH7" s="39">
        <v>227.27</v>
      </c>
      <c r="CI7" s="39">
        <v>223.98</v>
      </c>
      <c r="CJ7" s="39">
        <v>225.09</v>
      </c>
      <c r="CK7" s="39">
        <v>166.4</v>
      </c>
      <c r="CL7" s="39">
        <v>39.79</v>
      </c>
      <c r="CM7" s="39">
        <v>79.16</v>
      </c>
      <c r="CN7" s="39">
        <v>79.12</v>
      </c>
      <c r="CO7" s="39">
        <v>74.06</v>
      </c>
      <c r="CP7" s="39">
        <v>73.62</v>
      </c>
      <c r="CQ7" s="39">
        <v>54.24</v>
      </c>
      <c r="CR7" s="39">
        <v>55.88</v>
      </c>
      <c r="CS7" s="39">
        <v>50.29</v>
      </c>
      <c r="CT7" s="39">
        <v>49.64</v>
      </c>
      <c r="CU7" s="39">
        <v>49.38</v>
      </c>
      <c r="CV7" s="39">
        <v>60.69</v>
      </c>
      <c r="CW7" s="39">
        <v>80.14</v>
      </c>
      <c r="CX7" s="39">
        <v>77.89</v>
      </c>
      <c r="CY7" s="39">
        <v>75.760000000000005</v>
      </c>
      <c r="CZ7" s="39">
        <v>79.540000000000006</v>
      </c>
      <c r="DA7" s="39">
        <v>81.81</v>
      </c>
      <c r="DB7" s="39">
        <v>81.680000000000007</v>
      </c>
      <c r="DC7" s="39">
        <v>80.989999999999995</v>
      </c>
      <c r="DD7" s="39">
        <v>77.73</v>
      </c>
      <c r="DE7" s="39">
        <v>78.09</v>
      </c>
      <c r="DF7" s="39">
        <v>78.010000000000005</v>
      </c>
      <c r="DG7" s="39">
        <v>89.82</v>
      </c>
      <c r="DH7" s="39">
        <v>34.31</v>
      </c>
      <c r="DI7" s="39">
        <v>36.71</v>
      </c>
      <c r="DJ7" s="39">
        <v>39.33</v>
      </c>
      <c r="DK7" s="39">
        <v>41.95</v>
      </c>
      <c r="DL7" s="39">
        <v>44.34</v>
      </c>
      <c r="DM7" s="39">
        <v>48.14</v>
      </c>
      <c r="DN7" s="39">
        <v>46.61</v>
      </c>
      <c r="DO7" s="39">
        <v>45.85</v>
      </c>
      <c r="DP7" s="39">
        <v>47.31</v>
      </c>
      <c r="DQ7" s="39">
        <v>47.5</v>
      </c>
      <c r="DR7" s="39">
        <v>50.19</v>
      </c>
      <c r="DS7" s="39">
        <v>7.47</v>
      </c>
      <c r="DT7" s="39">
        <v>8.52</v>
      </c>
      <c r="DU7" s="39">
        <v>8.7100000000000009</v>
      </c>
      <c r="DV7" s="39">
        <v>8.64</v>
      </c>
      <c r="DW7" s="39">
        <v>8.57</v>
      </c>
      <c r="DX7" s="39">
        <v>11.13</v>
      </c>
      <c r="DY7" s="39">
        <v>10.84</v>
      </c>
      <c r="DZ7" s="39">
        <v>14.13</v>
      </c>
      <c r="EA7" s="39">
        <v>16.77</v>
      </c>
      <c r="EB7" s="39">
        <v>17.399999999999999</v>
      </c>
      <c r="EC7" s="39">
        <v>20.63</v>
      </c>
      <c r="ED7" s="39">
        <v>0.53</v>
      </c>
      <c r="EE7" s="39">
        <v>0.8</v>
      </c>
      <c r="EF7" s="39">
        <v>0.52</v>
      </c>
      <c r="EG7" s="39">
        <v>0.12</v>
      </c>
      <c r="EH7" s="39">
        <v>0.52</v>
      </c>
      <c r="EI7" s="39">
        <v>0.47</v>
      </c>
      <c r="EJ7" s="39">
        <v>0.39</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森下</cp:lastModifiedBy>
  <cp:lastPrinted>2022-02-07T01:33:27Z</cp:lastPrinted>
  <dcterms:created xsi:type="dcterms:W3CDTF">2021-12-03T06:53:24Z</dcterms:created>
  <dcterms:modified xsi:type="dcterms:W3CDTF">2022-02-14T13:05:41Z</dcterms:modified>
  <cp:category/>
</cp:coreProperties>
</file>