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34 島本町\"/>
    </mc:Choice>
  </mc:AlternateContent>
  <workbookProtection workbookAlgorithmName="SHA-512" workbookHashValue="F9hin3DGfMVihrXtGnzujUxLZfoqoG7eVrxrPU2JFtwSYlpQsr3qza+chSn0OGM6KbcsY6W6IwMDQvYrJ+3xYw==" workbookSaltValue="F/fm0AtNWCwr14cK+M0tNQ==" workbookSpinCount="100000" lockStructure="1"/>
  <bookViews>
    <workbookView xWindow="-105" yWindow="-105" windowWidth="15435" windowHeight="94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<sst xmlns="http://schemas.openxmlformats.org/spreadsheetml/2006/main" count="299" uniqueCount="116">
  <si>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</si>
  <si>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</si>
  <si>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</si>
  <si>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</si>
  <si>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</si>
  <si>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</si>
  <si>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</si>
  <si>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</si>
  <si>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</si>
  <si>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</si>
  <si>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</si>
  <si>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</si>
  <si>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</si>
  <si>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</si>
  <si>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</si>
  <si>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</si>
  <si>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</si>
  <si>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</si>
  <si>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</si>
  <si>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</si>
  <si>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</si>
  <si>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</si>
  <si>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</si>
  <si>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</si>
  <si>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</si>
  <si>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</si>
  <si>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</si>
  <si>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</si>
  <si>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</si>
  <si>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</si>
  <si>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</si>
  <si>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</si>
  <si>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</si>
  <si>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</si>
  <si>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</si>
  <si>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</si>
  <si>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</si>
  <si>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</si>
  <si>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</si>
  <si>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</si>
  <si>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</si>
  <si>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</si>
  <si>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</si>
  <si>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</si>
  <si>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</si>
  <si>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</si>
  <si>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</si>
  <si>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</si>
  <si>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</si>
  <si>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</si>
  <si>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</si>
  <si>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</si>
  <si>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</si>
  <si>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</si>
  <si>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</si>
  <si>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</si>
  <si>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</si>
  <si>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</si>
  <si>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</si>
  <si>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</si>
  <si>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</si>
  <si>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</si>
  <si>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</si>
  <si>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</si>
  <si>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</si>
  <si>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</si>
  <si>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</si>
  <si>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</si>
  <si>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</si>
  <si>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</si>
  <si>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</si>
  <si>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</si>
  <si>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</si>
  <si>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</si>
  <si>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</si>
  <si>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</si>
  <si>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</si>
  <si>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</si>
  <si>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</si>
  <si>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</si>
  <si>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</si>
  <si>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</si>
  <si>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</si>
  <si>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</si>
  <si>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</si>
  <si>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</si>
  <si>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</si>
  <si>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</si>
  <si>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</si>
  <si>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</si>
  <si>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</si>
  <si>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</si>
  <si>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</si>
  <si>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</si>
  <si>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</si>
  <si>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</si>
  <si>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島本町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</si>
  <si>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</si>
  <si>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</si>
  <si>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</si>
  <si>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</si>
  <si>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</si>
  <si>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</si>
  <si>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</si>
  <si>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</si>
  <si>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</si>
  <si>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</si>
  <si>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</si>
  <si>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</si>
  <si>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</si>
  <si>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</si>
  <si>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</si>
  <si>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</si>
  <si>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管渠につきましては、耐震診断した結果、補修の必要はありませんでした。</t>
    <phoneticPr fontId="4"/>
  </si>
  <si>
    <t>　令和元年度から消費税及び地方消費税を10％外税で転嫁しています。
　③流動比率は、29.72％と、100％を下回っていて1年以内に支払うべき債務に対して支払い可能な現金等が不足していることになります。ただし、特定環境保全公共下水道事業は、町の施策で繰入金を収入として得ることを予定しているので、負債超過という状態ではありません。④企業債残高対事業規模比率は、2,478.43％であり、類似団体平均値1,258.43％と比較して、企業債残高が約1.9倍あるということになります。これは、特定環境保全公共下水道事業の処理区域内人数が、百数十人と少人数であるため、類似団体平均値と比較して、高くなっています。ただし、企業債は、一般会計からの繰入金を財源として支払われることを予定しています。⑤経費回収率は、12.13％と、100％を下回っています。処理区域内人数が、百数十人と少人数であるため、類似団体平均値と比較して、低くなっています。⑥汚水処理原価は、872.97円と、類似団体平均値224.88円と比較して、約3.8倍高くなっています。処理区域内人数が少人数であることと、接続している公共下水道事業の料金体系と同じ料金体系を使用していることが原因です。①経常収支比率、⑧水洗化率は、類似団体平均値並みです。　②累積欠損金比率、⑦施設利用率は、0％です。</t>
    <phoneticPr fontId="4"/>
  </si>
  <si>
    <t>　平成23年1月検針分から下水道使用料の改定を行いました。
　令和2年度に下水道事業経営戦略を策定しました。下水道事業の財政状況を注視し、企業債の発行抑制や経費削減に努めます。</t>
    <rPh sb="37" eb="40">
      <t>ゲスイドウ</t>
    </rPh>
    <rPh sb="40" eb="42">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</si>
</sst>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A68-41C8-A987-155E170DCD5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0.36</c:v>
                </c:pt>
                <c:pt idx="4">
                  <c:v>0.39</c:v>
                </c:pt>
              </c:numCache>
            </c:numRef>
          </c:val>
          <c:smooth val="0"/>
          <c:extLst>
            <c:ext xmlns:c16="http://schemas.microsoft.com/office/drawing/2014/chart" uri="{C3380CC4-5D6E-409C-BE32-E72D297353CC}">
              <c16:uniqueId val="{00000001-6A68-41C8-A987-155E170DCD5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B4-4442-B4CC-69DC8E49EB0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42.47</c:v>
                </c:pt>
                <c:pt idx="4">
                  <c:v>42.4</c:v>
                </c:pt>
              </c:numCache>
            </c:numRef>
          </c:val>
          <c:smooth val="0"/>
          <c:extLst>
            <c:ext xmlns:c16="http://schemas.microsoft.com/office/drawing/2014/chart" uri="{C3380CC4-5D6E-409C-BE32-E72D297353CC}">
              <c16:uniqueId val="{00000001-E4B4-4442-B4CC-69DC8E49EB0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97.76</c:v>
                </c:pt>
                <c:pt idx="4">
                  <c:v>97.67</c:v>
                </c:pt>
              </c:numCache>
            </c:numRef>
          </c:val>
          <c:extLst>
            <c:ext xmlns:c16="http://schemas.microsoft.com/office/drawing/2014/chart" uri="{C3380CC4-5D6E-409C-BE32-E72D297353CC}">
              <c16:uniqueId val="{00000000-65EA-4845-9D03-F188808BBE7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83.75</c:v>
                </c:pt>
                <c:pt idx="4">
                  <c:v>84.19</c:v>
                </c:pt>
              </c:numCache>
            </c:numRef>
          </c:val>
          <c:smooth val="0"/>
          <c:extLst>
            <c:ext xmlns:c16="http://schemas.microsoft.com/office/drawing/2014/chart" uri="{C3380CC4-5D6E-409C-BE32-E72D297353CC}">
              <c16:uniqueId val="{00000001-65EA-4845-9D03-F188808BBE7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F58E-497D-BD5E-A40B41B93EB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102.73</c:v>
                </c:pt>
                <c:pt idx="4">
                  <c:v>105.78</c:v>
                </c:pt>
              </c:numCache>
            </c:numRef>
          </c:val>
          <c:smooth val="0"/>
          <c:extLst>
            <c:ext xmlns:c16="http://schemas.microsoft.com/office/drawing/2014/chart" uri="{C3380CC4-5D6E-409C-BE32-E72D297353CC}">
              <c16:uniqueId val="{00000001-F58E-497D-BD5E-A40B41B93EB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3.61</c:v>
                </c:pt>
                <c:pt idx="4">
                  <c:v>6.73</c:v>
                </c:pt>
              </c:numCache>
            </c:numRef>
          </c:val>
          <c:extLst>
            <c:ext xmlns:c16="http://schemas.microsoft.com/office/drawing/2014/chart" uri="{C3380CC4-5D6E-409C-BE32-E72D297353CC}">
              <c16:uniqueId val="{00000000-6F56-4AD5-8D94-769B1D41954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24.68</c:v>
                </c:pt>
                <c:pt idx="4">
                  <c:v>21.36</c:v>
                </c:pt>
              </c:numCache>
            </c:numRef>
          </c:val>
          <c:smooth val="0"/>
          <c:extLst>
            <c:ext xmlns:c16="http://schemas.microsoft.com/office/drawing/2014/chart" uri="{C3380CC4-5D6E-409C-BE32-E72D297353CC}">
              <c16:uniqueId val="{00000001-6F56-4AD5-8D94-769B1D41954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D26-42FF-8597-A11DAB44916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8.6199999999999992</c:v>
                </c:pt>
                <c:pt idx="4">
                  <c:v>0.01</c:v>
                </c:pt>
              </c:numCache>
            </c:numRef>
          </c:val>
          <c:smooth val="0"/>
          <c:extLst>
            <c:ext xmlns:c16="http://schemas.microsoft.com/office/drawing/2014/chart" uri="{C3380CC4-5D6E-409C-BE32-E72D297353CC}">
              <c16:uniqueId val="{00000001-4D26-42FF-8597-A11DAB44916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9EB-44D3-A9A9-2648CFDFC38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94.97</c:v>
                </c:pt>
                <c:pt idx="4">
                  <c:v>63.96</c:v>
                </c:pt>
              </c:numCache>
            </c:numRef>
          </c:val>
          <c:smooth val="0"/>
          <c:extLst>
            <c:ext xmlns:c16="http://schemas.microsoft.com/office/drawing/2014/chart" uri="{C3380CC4-5D6E-409C-BE32-E72D297353CC}">
              <c16:uniqueId val="{00000001-19EB-44D3-A9A9-2648CFDFC38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29.72</c:v>
                </c:pt>
                <c:pt idx="4">
                  <c:v>29.72</c:v>
                </c:pt>
              </c:numCache>
            </c:numRef>
          </c:val>
          <c:extLst>
            <c:ext xmlns:c16="http://schemas.microsoft.com/office/drawing/2014/chart" uri="{C3380CC4-5D6E-409C-BE32-E72D297353CC}">
              <c16:uniqueId val="{00000000-B018-4F17-BD27-40F28106B0C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47.72</c:v>
                </c:pt>
                <c:pt idx="4">
                  <c:v>44.24</c:v>
                </c:pt>
              </c:numCache>
            </c:numRef>
          </c:val>
          <c:smooth val="0"/>
          <c:extLst>
            <c:ext xmlns:c16="http://schemas.microsoft.com/office/drawing/2014/chart" uri="{C3380CC4-5D6E-409C-BE32-E72D297353CC}">
              <c16:uniqueId val="{00000001-B018-4F17-BD27-40F28106B0C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3767.48</c:v>
                </c:pt>
                <c:pt idx="4">
                  <c:v>2478.4299999999998</c:v>
                </c:pt>
              </c:numCache>
            </c:numRef>
          </c:val>
          <c:extLst>
            <c:ext xmlns:c16="http://schemas.microsoft.com/office/drawing/2014/chart" uri="{C3380CC4-5D6E-409C-BE32-E72D297353CC}">
              <c16:uniqueId val="{00000000-1B36-4977-8DE3-BB4DE1AC7C5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1206.79</c:v>
                </c:pt>
                <c:pt idx="4">
                  <c:v>1258.43</c:v>
                </c:pt>
              </c:numCache>
            </c:numRef>
          </c:val>
          <c:smooth val="0"/>
          <c:extLst>
            <c:ext xmlns:c16="http://schemas.microsoft.com/office/drawing/2014/chart" uri="{C3380CC4-5D6E-409C-BE32-E72D297353CC}">
              <c16:uniqueId val="{00000001-1B36-4977-8DE3-BB4DE1AC7C5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11</c:v>
                </c:pt>
                <c:pt idx="4">
                  <c:v>12.13</c:v>
                </c:pt>
              </c:numCache>
            </c:numRef>
          </c:val>
          <c:extLst>
            <c:ext xmlns:c16="http://schemas.microsoft.com/office/drawing/2014/chart" uri="{C3380CC4-5D6E-409C-BE32-E72D297353CC}">
              <c16:uniqueId val="{00000000-0326-42C3-9467-B6749D496F4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71.84</c:v>
                </c:pt>
                <c:pt idx="4">
                  <c:v>73.36</c:v>
                </c:pt>
              </c:numCache>
            </c:numRef>
          </c:val>
          <c:smooth val="0"/>
          <c:extLst>
            <c:ext xmlns:c16="http://schemas.microsoft.com/office/drawing/2014/chart" uri="{C3380CC4-5D6E-409C-BE32-E72D297353CC}">
              <c16:uniqueId val="{00000001-0326-42C3-9467-B6749D496F4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948.4</c:v>
                </c:pt>
                <c:pt idx="4">
                  <c:v>872.97</c:v>
                </c:pt>
              </c:numCache>
            </c:numRef>
          </c:val>
          <c:extLst>
            <c:ext xmlns:c16="http://schemas.microsoft.com/office/drawing/2014/chart" uri="{C3380CC4-5D6E-409C-BE32-E72D297353CC}">
              <c16:uniqueId val="{00000000-E691-4E06-ACE5-019EF138753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228.47</c:v>
                </c:pt>
                <c:pt idx="4">
                  <c:v>224.88</c:v>
                </c:pt>
              </c:numCache>
            </c:numRef>
          </c:val>
          <c:smooth val="0"/>
          <c:extLst>
            <c:ext xmlns:c16="http://schemas.microsoft.com/office/drawing/2014/chart" uri="{C3380CC4-5D6E-409C-BE32-E72D297353CC}">
              <c16:uniqueId val="{00000001-E691-4E06-ACE5-019EF138753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大阪府　島本町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31916</v>
      </c>
      <c r="AM8" s="51"/>
      <c r="AN8" s="51"/>
      <c r="AO8" s="51"/>
      <c r="AP8" s="51"/>
      <c r="AQ8" s="51"/>
      <c r="AR8" s="51"/>
      <c r="AS8" s="51"/>
      <c r="AT8" s="46">
        <f>データ!T6</f>
        <v>16.809999999999999</v>
      </c>
      <c r="AU8" s="46"/>
      <c r="AV8" s="46"/>
      <c r="AW8" s="46"/>
      <c r="AX8" s="46"/>
      <c r="AY8" s="46"/>
      <c r="AZ8" s="46"/>
      <c r="BA8" s="46"/>
      <c r="BB8" s="46">
        <f>データ!U6</f>
        <v>1898.63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86.42</v>
      </c>
      <c r="J10" s="46"/>
      <c r="K10" s="46"/>
      <c r="L10" s="46"/>
      <c r="M10" s="46"/>
      <c r="N10" s="46"/>
      <c r="O10" s="46"/>
      <c r="P10" s="46">
        <f>データ!P6</f>
        <v>0.4</v>
      </c>
      <c r="Q10" s="46"/>
      <c r="R10" s="46"/>
      <c r="S10" s="46"/>
      <c r="T10" s="46"/>
      <c r="U10" s="46"/>
      <c r="V10" s="46"/>
      <c r="W10" s="46">
        <f>データ!Q6</f>
        <v>100</v>
      </c>
      <c r="X10" s="46"/>
      <c r="Y10" s="46"/>
      <c r="Z10" s="46"/>
      <c r="AA10" s="46"/>
      <c r="AB10" s="46"/>
      <c r="AC10" s="46"/>
      <c r="AD10" s="51">
        <f>データ!R6</f>
        <v>2024</v>
      </c>
      <c r="AE10" s="51"/>
      <c r="AF10" s="51"/>
      <c r="AG10" s="51"/>
      <c r="AH10" s="51"/>
      <c r="AI10" s="51"/>
      <c r="AJ10" s="51"/>
      <c r="AK10" s="2"/>
      <c r="AL10" s="51">
        <f>データ!V6</f>
        <v>129</v>
      </c>
      <c r="AM10" s="51"/>
      <c r="AN10" s="51"/>
      <c r="AO10" s="51"/>
      <c r="AP10" s="51"/>
      <c r="AQ10" s="51"/>
      <c r="AR10" s="51"/>
      <c r="AS10" s="51"/>
      <c r="AT10" s="46">
        <f>データ!W6</f>
        <v>0.08</v>
      </c>
      <c r="AU10" s="46"/>
      <c r="AV10" s="46"/>
      <c r="AW10" s="46"/>
      <c r="AX10" s="46"/>
      <c r="AY10" s="46"/>
      <c r="AZ10" s="46"/>
      <c r="BA10" s="46"/>
      <c r="BB10" s="46">
        <f>データ!X6</f>
        <v>1612.5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531baAOJ76LxJL/M4ODfc3Ej8c0NK832N2nGEii5HNB+1WpGekays7p0zFus/ghrI5Hz+67H6jGYIlT4aLU+Fg==" saltValue="wTXlkPMYfTbh7+er4K+Ng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273015</v>
      </c>
      <c r="D6" s="33">
        <f t="shared" si="3"/>
        <v>46</v>
      </c>
      <c r="E6" s="33">
        <f t="shared" si="3"/>
        <v>17</v>
      </c>
      <c r="F6" s="33">
        <f t="shared" si="3"/>
        <v>4</v>
      </c>
      <c r="G6" s="33">
        <f t="shared" si="3"/>
        <v>0</v>
      </c>
      <c r="H6" s="33" t="str">
        <f t="shared" si="3"/>
        <v>大阪府　島本町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86.42</v>
      </c>
      <c r="P6" s="34">
        <f t="shared" si="3"/>
        <v>0.4</v>
      </c>
      <c r="Q6" s="34">
        <f t="shared" si="3"/>
        <v>100</v>
      </c>
      <c r="R6" s="34">
        <f t="shared" si="3"/>
        <v>2024</v>
      </c>
      <c r="S6" s="34">
        <f t="shared" si="3"/>
        <v>31916</v>
      </c>
      <c r="T6" s="34">
        <f t="shared" si="3"/>
        <v>16.809999999999999</v>
      </c>
      <c r="U6" s="34">
        <f t="shared" si="3"/>
        <v>1898.63</v>
      </c>
      <c r="V6" s="34">
        <f t="shared" si="3"/>
        <v>129</v>
      </c>
      <c r="W6" s="34">
        <f t="shared" si="3"/>
        <v>0.08</v>
      </c>
      <c r="X6" s="34">
        <f t="shared" si="3"/>
        <v>1612.5</v>
      </c>
      <c r="Y6" s="35" t="str">
        <f>IF(Y7="",NA(),Y7)</f>
        <v>-</v>
      </c>
      <c r="Z6" s="35" t="str">
        <f t="shared" ref="Z6:AH6" si="4">IF(Z7="",NA(),Z7)</f>
        <v>-</v>
      </c>
      <c r="AA6" s="35" t="str">
        <f t="shared" si="4"/>
        <v>-</v>
      </c>
      <c r="AB6" s="35">
        <f t="shared" si="4"/>
        <v>100</v>
      </c>
      <c r="AC6" s="35">
        <f t="shared" si="4"/>
        <v>100</v>
      </c>
      <c r="AD6" s="35" t="str">
        <f t="shared" si="4"/>
        <v>-</v>
      </c>
      <c r="AE6" s="35" t="str">
        <f t="shared" si="4"/>
        <v>-</v>
      </c>
      <c r="AF6" s="35" t="str">
        <f t="shared" si="4"/>
        <v>-</v>
      </c>
      <c r="AG6" s="35">
        <f t="shared" si="4"/>
        <v>102.73</v>
      </c>
      <c r="AH6" s="35">
        <f t="shared" si="4"/>
        <v>105.78</v>
      </c>
      <c r="AI6" s="34" t="str">
        <f>IF(AI7="","",IF(AI7="-","【-】","【"&amp;SUBSTITUTE(TEXT(AI7,"#,##0.00"),"-","△")&amp;"】"))</f>
        <v>【104.83】</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94.97</v>
      </c>
      <c r="AS6" s="35">
        <f t="shared" si="5"/>
        <v>63.96</v>
      </c>
      <c r="AT6" s="34" t="str">
        <f>IF(AT7="","",IF(AT7="-","【-】","【"&amp;SUBSTITUTE(TEXT(AT7,"#,##0.00"),"-","△")&amp;"】"))</f>
        <v>【61.55】</v>
      </c>
      <c r="AU6" s="35" t="str">
        <f>IF(AU7="",NA(),AU7)</f>
        <v>-</v>
      </c>
      <c r="AV6" s="35" t="str">
        <f t="shared" ref="AV6:BD6" si="6">IF(AV7="",NA(),AV7)</f>
        <v>-</v>
      </c>
      <c r="AW6" s="35" t="str">
        <f t="shared" si="6"/>
        <v>-</v>
      </c>
      <c r="AX6" s="35">
        <f t="shared" si="6"/>
        <v>29.72</v>
      </c>
      <c r="AY6" s="35">
        <f t="shared" si="6"/>
        <v>29.72</v>
      </c>
      <c r="AZ6" s="35" t="str">
        <f t="shared" si="6"/>
        <v>-</v>
      </c>
      <c r="BA6" s="35" t="str">
        <f t="shared" si="6"/>
        <v>-</v>
      </c>
      <c r="BB6" s="35" t="str">
        <f t="shared" si="6"/>
        <v>-</v>
      </c>
      <c r="BC6" s="35">
        <f t="shared" si="6"/>
        <v>47.72</v>
      </c>
      <c r="BD6" s="35">
        <f t="shared" si="6"/>
        <v>44.24</v>
      </c>
      <c r="BE6" s="34" t="str">
        <f>IF(BE7="","",IF(BE7="-","【-】","【"&amp;SUBSTITUTE(TEXT(BE7,"#,##0.00"),"-","△")&amp;"】"))</f>
        <v>【45.34】</v>
      </c>
      <c r="BF6" s="35" t="str">
        <f>IF(BF7="",NA(),BF7)</f>
        <v>-</v>
      </c>
      <c r="BG6" s="35" t="str">
        <f t="shared" ref="BG6:BO6" si="7">IF(BG7="",NA(),BG7)</f>
        <v>-</v>
      </c>
      <c r="BH6" s="35" t="str">
        <f t="shared" si="7"/>
        <v>-</v>
      </c>
      <c r="BI6" s="35">
        <f t="shared" si="7"/>
        <v>3767.48</v>
      </c>
      <c r="BJ6" s="35">
        <f t="shared" si="7"/>
        <v>2478.4299999999998</v>
      </c>
      <c r="BK6" s="35" t="str">
        <f t="shared" si="7"/>
        <v>-</v>
      </c>
      <c r="BL6" s="35" t="str">
        <f t="shared" si="7"/>
        <v>-</v>
      </c>
      <c r="BM6" s="35" t="str">
        <f t="shared" si="7"/>
        <v>-</v>
      </c>
      <c r="BN6" s="35">
        <f t="shared" si="7"/>
        <v>1206.79</v>
      </c>
      <c r="BO6" s="35">
        <f t="shared" si="7"/>
        <v>1258.43</v>
      </c>
      <c r="BP6" s="34" t="str">
        <f>IF(BP7="","",IF(BP7="-","【-】","【"&amp;SUBSTITUTE(TEXT(BP7,"#,##0.00"),"-","△")&amp;"】"))</f>
        <v>【1,260.21】</v>
      </c>
      <c r="BQ6" s="35" t="str">
        <f>IF(BQ7="",NA(),BQ7)</f>
        <v>-</v>
      </c>
      <c r="BR6" s="35" t="str">
        <f t="shared" ref="BR6:BZ6" si="8">IF(BR7="",NA(),BR7)</f>
        <v>-</v>
      </c>
      <c r="BS6" s="35" t="str">
        <f t="shared" si="8"/>
        <v>-</v>
      </c>
      <c r="BT6" s="35">
        <f t="shared" si="8"/>
        <v>11</v>
      </c>
      <c r="BU6" s="35">
        <f t="shared" si="8"/>
        <v>12.13</v>
      </c>
      <c r="BV6" s="35" t="str">
        <f t="shared" si="8"/>
        <v>-</v>
      </c>
      <c r="BW6" s="35" t="str">
        <f t="shared" si="8"/>
        <v>-</v>
      </c>
      <c r="BX6" s="35" t="str">
        <f t="shared" si="8"/>
        <v>-</v>
      </c>
      <c r="BY6" s="35">
        <f t="shared" si="8"/>
        <v>71.84</v>
      </c>
      <c r="BZ6" s="35">
        <f t="shared" si="8"/>
        <v>73.36</v>
      </c>
      <c r="CA6" s="34" t="str">
        <f>IF(CA7="","",IF(CA7="-","【-】","【"&amp;SUBSTITUTE(TEXT(CA7,"#,##0.00"),"-","△")&amp;"】"))</f>
        <v>【75.29】</v>
      </c>
      <c r="CB6" s="35" t="str">
        <f>IF(CB7="",NA(),CB7)</f>
        <v>-</v>
      </c>
      <c r="CC6" s="35" t="str">
        <f t="shared" ref="CC6:CK6" si="9">IF(CC7="",NA(),CC7)</f>
        <v>-</v>
      </c>
      <c r="CD6" s="35" t="str">
        <f t="shared" si="9"/>
        <v>-</v>
      </c>
      <c r="CE6" s="35">
        <f t="shared" si="9"/>
        <v>948.4</v>
      </c>
      <c r="CF6" s="35">
        <f t="shared" si="9"/>
        <v>872.97</v>
      </c>
      <c r="CG6" s="35" t="str">
        <f t="shared" si="9"/>
        <v>-</v>
      </c>
      <c r="CH6" s="35" t="str">
        <f t="shared" si="9"/>
        <v>-</v>
      </c>
      <c r="CI6" s="35" t="str">
        <f t="shared" si="9"/>
        <v>-</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42.47</v>
      </c>
      <c r="CV6" s="35">
        <f t="shared" si="10"/>
        <v>42.4</v>
      </c>
      <c r="CW6" s="34" t="str">
        <f>IF(CW7="","",IF(CW7="-","【-】","【"&amp;SUBSTITUTE(TEXT(CW7,"#,##0.00"),"-","△")&amp;"】"))</f>
        <v>【42.90】</v>
      </c>
      <c r="CX6" s="35" t="str">
        <f>IF(CX7="",NA(),CX7)</f>
        <v>-</v>
      </c>
      <c r="CY6" s="35" t="str">
        <f t="shared" ref="CY6:DG6" si="11">IF(CY7="",NA(),CY7)</f>
        <v>-</v>
      </c>
      <c r="CZ6" s="35" t="str">
        <f t="shared" si="11"/>
        <v>-</v>
      </c>
      <c r="DA6" s="35">
        <f t="shared" si="11"/>
        <v>97.76</v>
      </c>
      <c r="DB6" s="35">
        <f t="shared" si="11"/>
        <v>97.67</v>
      </c>
      <c r="DC6" s="35" t="str">
        <f t="shared" si="11"/>
        <v>-</v>
      </c>
      <c r="DD6" s="35" t="str">
        <f t="shared" si="11"/>
        <v>-</v>
      </c>
      <c r="DE6" s="35" t="str">
        <f t="shared" si="11"/>
        <v>-</v>
      </c>
      <c r="DF6" s="35">
        <f t="shared" si="11"/>
        <v>83.75</v>
      </c>
      <c r="DG6" s="35">
        <f t="shared" si="11"/>
        <v>84.19</v>
      </c>
      <c r="DH6" s="34" t="str">
        <f>IF(DH7="","",IF(DH7="-","【-】","【"&amp;SUBSTITUTE(TEXT(DH7,"#,##0.00"),"-","△")&amp;"】"))</f>
        <v>【84.75】</v>
      </c>
      <c r="DI6" s="35" t="str">
        <f>IF(DI7="",NA(),DI7)</f>
        <v>-</v>
      </c>
      <c r="DJ6" s="35" t="str">
        <f t="shared" ref="DJ6:DR6" si="12">IF(DJ7="",NA(),DJ7)</f>
        <v>-</v>
      </c>
      <c r="DK6" s="35" t="str">
        <f t="shared" si="12"/>
        <v>-</v>
      </c>
      <c r="DL6" s="35">
        <f t="shared" si="12"/>
        <v>3.61</v>
      </c>
      <c r="DM6" s="35">
        <f t="shared" si="12"/>
        <v>6.73</v>
      </c>
      <c r="DN6" s="35" t="str">
        <f t="shared" si="12"/>
        <v>-</v>
      </c>
      <c r="DO6" s="35" t="str">
        <f t="shared" si="12"/>
        <v>-</v>
      </c>
      <c r="DP6" s="35" t="str">
        <f t="shared" si="12"/>
        <v>-</v>
      </c>
      <c r="DQ6" s="35">
        <f t="shared" si="12"/>
        <v>24.68</v>
      </c>
      <c r="DR6" s="35">
        <f t="shared" si="12"/>
        <v>21.36</v>
      </c>
      <c r="DS6" s="34" t="str">
        <f>IF(DS7="","",IF(DS7="-","【-】","【"&amp;SUBSTITUTE(TEXT(DS7,"#,##0.00"),"-","△")&amp;"】"))</f>
        <v>【23.60】</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8.6199999999999992</v>
      </c>
      <c r="EC6" s="35">
        <f t="shared" si="13"/>
        <v>0.01</v>
      </c>
      <c r="ED6" s="34" t="str">
        <f>IF(ED7="","",IF(ED7="-","【-】","【"&amp;SUBSTITUTE(TEXT(ED7,"#,##0.00"),"-","△")&amp;"】"))</f>
        <v>【0.01】</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0.36</v>
      </c>
      <c r="EN6" s="35">
        <f t="shared" si="14"/>
        <v>0.39</v>
      </c>
      <c r="EO6" s="34" t="str">
        <f>IF(EO7="","",IF(EO7="-","【-】","【"&amp;SUBSTITUTE(TEXT(EO7,"#,##0.00"),"-","△")&amp;"】"))</f>
        <v>【0.30】</v>
      </c>
    </row>
    <row r="7" spans="1:148" s="36" customFormat="1" x14ac:dyDescent="0.15">
      <c r="A7" s="28"/>
      <c r="B7" s="37">
        <v>2020</v>
      </c>
      <c r="C7" s="37">
        <v>273015</v>
      </c>
      <c r="D7" s="37">
        <v>46</v>
      </c>
      <c r="E7" s="37">
        <v>17</v>
      </c>
      <c r="F7" s="37">
        <v>4</v>
      </c>
      <c r="G7" s="37">
        <v>0</v>
      </c>
      <c r="H7" s="37" t="s">
        <v>96</v>
      </c>
      <c r="I7" s="37" t="s">
        <v>97</v>
      </c>
      <c r="J7" s="37" t="s">
        <v>98</v>
      </c>
      <c r="K7" s="37" t="s">
        <v>99</v>
      </c>
      <c r="L7" s="37" t="s">
        <v>100</v>
      </c>
      <c r="M7" s="37" t="s">
        <v>101</v>
      </c>
      <c r="N7" s="38" t="s">
        <v>102</v>
      </c>
      <c r="O7" s="38">
        <v>86.42</v>
      </c>
      <c r="P7" s="38">
        <v>0.4</v>
      </c>
      <c r="Q7" s="38">
        <v>100</v>
      </c>
      <c r="R7" s="38">
        <v>2024</v>
      </c>
      <c r="S7" s="38">
        <v>31916</v>
      </c>
      <c r="T7" s="38">
        <v>16.809999999999999</v>
      </c>
      <c r="U7" s="38">
        <v>1898.63</v>
      </c>
      <c r="V7" s="38">
        <v>129</v>
      </c>
      <c r="W7" s="38">
        <v>0.08</v>
      </c>
      <c r="X7" s="38">
        <v>1612.5</v>
      </c>
      <c r="Y7" s="38" t="s">
        <v>102</v>
      </c>
      <c r="Z7" s="38" t="s">
        <v>102</v>
      </c>
      <c r="AA7" s="38" t="s">
        <v>102</v>
      </c>
      <c r="AB7" s="38">
        <v>100</v>
      </c>
      <c r="AC7" s="38">
        <v>100</v>
      </c>
      <c r="AD7" s="38" t="s">
        <v>102</v>
      </c>
      <c r="AE7" s="38" t="s">
        <v>102</v>
      </c>
      <c r="AF7" s="38" t="s">
        <v>102</v>
      </c>
      <c r="AG7" s="38">
        <v>102.73</v>
      </c>
      <c r="AH7" s="38">
        <v>105.78</v>
      </c>
      <c r="AI7" s="38">
        <v>104.83</v>
      </c>
      <c r="AJ7" s="38" t="s">
        <v>102</v>
      </c>
      <c r="AK7" s="38" t="s">
        <v>102</v>
      </c>
      <c r="AL7" s="38" t="s">
        <v>102</v>
      </c>
      <c r="AM7" s="38">
        <v>0</v>
      </c>
      <c r="AN7" s="38">
        <v>0</v>
      </c>
      <c r="AO7" s="38" t="s">
        <v>102</v>
      </c>
      <c r="AP7" s="38" t="s">
        <v>102</v>
      </c>
      <c r="AQ7" s="38" t="s">
        <v>102</v>
      </c>
      <c r="AR7" s="38">
        <v>94.97</v>
      </c>
      <c r="AS7" s="38">
        <v>63.96</v>
      </c>
      <c r="AT7" s="38">
        <v>61.55</v>
      </c>
      <c r="AU7" s="38" t="s">
        <v>102</v>
      </c>
      <c r="AV7" s="38" t="s">
        <v>102</v>
      </c>
      <c r="AW7" s="38" t="s">
        <v>102</v>
      </c>
      <c r="AX7" s="38">
        <v>29.72</v>
      </c>
      <c r="AY7" s="38">
        <v>29.72</v>
      </c>
      <c r="AZ7" s="38" t="s">
        <v>102</v>
      </c>
      <c r="BA7" s="38" t="s">
        <v>102</v>
      </c>
      <c r="BB7" s="38" t="s">
        <v>102</v>
      </c>
      <c r="BC7" s="38">
        <v>47.72</v>
      </c>
      <c r="BD7" s="38">
        <v>44.24</v>
      </c>
      <c r="BE7" s="38">
        <v>45.34</v>
      </c>
      <c r="BF7" s="38" t="s">
        <v>102</v>
      </c>
      <c r="BG7" s="38" t="s">
        <v>102</v>
      </c>
      <c r="BH7" s="38" t="s">
        <v>102</v>
      </c>
      <c r="BI7" s="38">
        <v>3767.48</v>
      </c>
      <c r="BJ7" s="38">
        <v>2478.4299999999998</v>
      </c>
      <c r="BK7" s="38" t="s">
        <v>102</v>
      </c>
      <c r="BL7" s="38" t="s">
        <v>102</v>
      </c>
      <c r="BM7" s="38" t="s">
        <v>102</v>
      </c>
      <c r="BN7" s="38">
        <v>1206.79</v>
      </c>
      <c r="BO7" s="38">
        <v>1258.43</v>
      </c>
      <c r="BP7" s="38">
        <v>1260.21</v>
      </c>
      <c r="BQ7" s="38" t="s">
        <v>102</v>
      </c>
      <c r="BR7" s="38" t="s">
        <v>102</v>
      </c>
      <c r="BS7" s="38" t="s">
        <v>102</v>
      </c>
      <c r="BT7" s="38">
        <v>11</v>
      </c>
      <c r="BU7" s="38">
        <v>12.13</v>
      </c>
      <c r="BV7" s="38" t="s">
        <v>102</v>
      </c>
      <c r="BW7" s="38" t="s">
        <v>102</v>
      </c>
      <c r="BX7" s="38" t="s">
        <v>102</v>
      </c>
      <c r="BY7" s="38">
        <v>71.84</v>
      </c>
      <c r="BZ7" s="38">
        <v>73.36</v>
      </c>
      <c r="CA7" s="38">
        <v>75.290000000000006</v>
      </c>
      <c r="CB7" s="38" t="s">
        <v>102</v>
      </c>
      <c r="CC7" s="38" t="s">
        <v>102</v>
      </c>
      <c r="CD7" s="38" t="s">
        <v>102</v>
      </c>
      <c r="CE7" s="38">
        <v>948.4</v>
      </c>
      <c r="CF7" s="38">
        <v>872.97</v>
      </c>
      <c r="CG7" s="38" t="s">
        <v>102</v>
      </c>
      <c r="CH7" s="38" t="s">
        <v>102</v>
      </c>
      <c r="CI7" s="38" t="s">
        <v>102</v>
      </c>
      <c r="CJ7" s="38">
        <v>228.47</v>
      </c>
      <c r="CK7" s="38">
        <v>224.88</v>
      </c>
      <c r="CL7" s="38">
        <v>215.41</v>
      </c>
      <c r="CM7" s="38" t="s">
        <v>102</v>
      </c>
      <c r="CN7" s="38" t="s">
        <v>102</v>
      </c>
      <c r="CO7" s="38" t="s">
        <v>102</v>
      </c>
      <c r="CP7" s="38" t="s">
        <v>102</v>
      </c>
      <c r="CQ7" s="38" t="s">
        <v>102</v>
      </c>
      <c r="CR7" s="38" t="s">
        <v>102</v>
      </c>
      <c r="CS7" s="38" t="s">
        <v>102</v>
      </c>
      <c r="CT7" s="38" t="s">
        <v>102</v>
      </c>
      <c r="CU7" s="38">
        <v>42.47</v>
      </c>
      <c r="CV7" s="38">
        <v>42.4</v>
      </c>
      <c r="CW7" s="38">
        <v>42.9</v>
      </c>
      <c r="CX7" s="38" t="s">
        <v>102</v>
      </c>
      <c r="CY7" s="38" t="s">
        <v>102</v>
      </c>
      <c r="CZ7" s="38" t="s">
        <v>102</v>
      </c>
      <c r="DA7" s="38">
        <v>97.76</v>
      </c>
      <c r="DB7" s="38">
        <v>97.67</v>
      </c>
      <c r="DC7" s="38" t="s">
        <v>102</v>
      </c>
      <c r="DD7" s="38" t="s">
        <v>102</v>
      </c>
      <c r="DE7" s="38" t="s">
        <v>102</v>
      </c>
      <c r="DF7" s="38">
        <v>83.75</v>
      </c>
      <c r="DG7" s="38">
        <v>84.19</v>
      </c>
      <c r="DH7" s="38">
        <v>84.75</v>
      </c>
      <c r="DI7" s="38" t="s">
        <v>102</v>
      </c>
      <c r="DJ7" s="38" t="s">
        <v>102</v>
      </c>
      <c r="DK7" s="38" t="s">
        <v>102</v>
      </c>
      <c r="DL7" s="38">
        <v>3.61</v>
      </c>
      <c r="DM7" s="38">
        <v>6.73</v>
      </c>
      <c r="DN7" s="38" t="s">
        <v>102</v>
      </c>
      <c r="DO7" s="38" t="s">
        <v>102</v>
      </c>
      <c r="DP7" s="38" t="s">
        <v>102</v>
      </c>
      <c r="DQ7" s="38">
        <v>24.68</v>
      </c>
      <c r="DR7" s="38">
        <v>21.36</v>
      </c>
      <c r="DS7" s="38">
        <v>23.6</v>
      </c>
      <c r="DT7" s="38" t="s">
        <v>102</v>
      </c>
      <c r="DU7" s="38" t="s">
        <v>102</v>
      </c>
      <c r="DV7" s="38" t="s">
        <v>102</v>
      </c>
      <c r="DW7" s="38">
        <v>0</v>
      </c>
      <c r="DX7" s="38">
        <v>0</v>
      </c>
      <c r="DY7" s="38" t="s">
        <v>102</v>
      </c>
      <c r="DZ7" s="38" t="s">
        <v>102</v>
      </c>
      <c r="EA7" s="38" t="s">
        <v>102</v>
      </c>
      <c r="EB7" s="38">
        <v>8.6199999999999992</v>
      </c>
      <c r="EC7" s="38">
        <v>0.01</v>
      </c>
      <c r="ED7" s="38">
        <v>0.01</v>
      </c>
      <c r="EE7" s="38" t="s">
        <v>102</v>
      </c>
      <c r="EF7" s="38" t="s">
        <v>102</v>
      </c>
      <c r="EG7" s="38" t="s">
        <v>102</v>
      </c>
      <c r="EH7" s="38">
        <v>0</v>
      </c>
      <c r="EI7" s="38">
        <v>0</v>
      </c>
      <c r="EJ7" s="38" t="s">
        <v>102</v>
      </c>
      <c r="EK7" s="38" t="s">
        <v>102</v>
      </c>
      <c r="EL7" s="38" t="s">
        <v>102</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2022-01-27T01:54:09Z</cp:lastPrinted>
  <dcterms:created xsi:type="dcterms:W3CDTF">2021-12-03T07:25:49Z</dcterms:created>
  <dcterms:modified xsi:type="dcterms:W3CDTF">2022-02-10T09:20:04Z</dcterms:modified>
  <cp:category/>
</cp:coreProperties>
</file>