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4 島本町\"/>
    </mc:Choice>
  </mc:AlternateContent>
  <workbookProtection workbookAlgorithmName="SHA-512" workbookHashValue="TTJcnbSZfbfHgPiIEJwy3HxVl7iAQqEhpsLvaqDBcMlN3ZB5SAgMBvMyJGM1XxNh+bzKAk7ywirVC6M6IKP5/Q==" workbookSaltValue="8eLR72LO8qgXhrhFLUGGJw==" workbookSpinCount="100000" lockStructure="1"/>
  <bookViews>
    <workbookView xWindow="-105" yWindow="-105" windowWidth="15435" windowHeight="94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<sst xmlns="http://schemas.openxmlformats.org/spreadsheetml/2006/main" count="301" uniqueCount="116">
  <si>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</si>
  <si>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</si>
  <si>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</si>
  <si>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</si>
  <si>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</si>
  <si>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</si>
  <si>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</si>
  <si>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</si>
  <si>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</si>
  <si>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</si>
  <si>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</si>
  <si>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</si>
  <si>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</si>
  <si>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</si>
  <si>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</si>
  <si>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</si>
  <si>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</si>
  <si>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</si>
  <si>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</si>
  <si>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</si>
  <si>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</si>
  <si>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</si>
  <si>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</si>
  <si>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</si>
  <si>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</si>
  <si>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</si>
  <si>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</si>
  <si>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</si>
  <si>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</si>
  <si>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</si>
  <si>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</si>
  <si>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</si>
  <si>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</si>
  <si>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</si>
  <si>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</si>
  <si>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</si>
  <si>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</si>
  <si>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</si>
  <si>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</si>
  <si>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</si>
  <si>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</si>
  <si>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</si>
  <si>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</si>
  <si>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</si>
  <si>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</si>
  <si>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</si>
  <si>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</si>
  <si>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</si>
  <si>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</si>
  <si>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</si>
  <si>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</si>
  <si>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</si>
  <si>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</si>
  <si>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</si>
  <si>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</si>
  <si>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</si>
  <si>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</si>
  <si>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</si>
  <si>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</si>
  <si>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</si>
  <si>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</si>
  <si>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</si>
  <si>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</si>
  <si>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</si>
  <si>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</si>
  <si>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</si>
  <si>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</si>
  <si>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</si>
  <si>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</si>
  <si>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</si>
  <si>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</si>
  <si>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</si>
  <si>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</si>
  <si>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</si>
  <si>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</si>
  <si>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</si>
  <si>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</si>
  <si>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</si>
  <si>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</si>
  <si>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</si>
  <si>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</si>
  <si>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</si>
  <si>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</si>
  <si>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</si>
  <si>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</si>
  <si>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</si>
  <si>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</si>
  <si>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</si>
  <si>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</si>
  <si>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</si>
  <si>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</si>
  <si>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</si>
  <si>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</si>
  <si>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</si>
  <si>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</si>
  <si>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</si>
  <si>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</si>
  <si>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</si>
  <si>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</si>
  <si>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</si>
  <si>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</si>
  <si>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</si>
  <si>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</si>
  <si>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</si>
  <si>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</si>
  <si>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</si>
  <si>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</si>
  <si>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</si>
  <si>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</si>
  <si>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</si>
  <si>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</si>
  <si>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</si>
  <si>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</si>
  <si>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平成24年度から平成27年度まで山崎ポンプ場の雨水関係設備について長寿命化及び更新工事を実施し、平成30年度にストックマネジメント計画を作成しました。
　また、管渠につきましては、耐震診断した結果、修繕の必要はありませんでした。
　①有形固定資産減価償却率、②管渠老朽化率、③管渠改善率が、類似団体平均値と比較して低いのは、管渠等の下水道事業施設が更新時期に到達していないためです。</t>
    <phoneticPr fontId="4"/>
  </si>
  <si>
    <t>　平成23年1月検針分から下水道使用料の改定を行い、経費回収率もおおむね70％を超えるようになり、令和2年度は85％を超えました。
　現在は建設後50年を超える管渠は無いものの、2年後には約0.8％、10年後には約4.0％の管渠が建設後50年を超えることから、老朽化対策が必要になります。
　令和2年度に下水道事業経営戦略を策定しました。下水道事業の財政状況を注視し、企業債の発行抑制や経費削減に努めます。</t>
    <rPh sb="146" eb="148">
      <t>レイワ</t>
    </rPh>
    <rPh sb="149" eb="151">
      <t>ネンド</t>
    </rPh>
    <rPh sb="152" eb="155">
      <t>ゲスイドウ</t>
    </rPh>
    <rPh sb="155" eb="157">
      <t>ジギョウ</t>
    </rPh>
    <rPh sb="157" eb="159">
      <t>ケイエイ</t>
    </rPh>
    <rPh sb="159" eb="161">
      <t>センリャク</t>
    </rPh>
    <rPh sb="162" eb="164">
      <t>サクテイ</t>
    </rPh>
    <phoneticPr fontId="4"/>
  </si>
  <si>
    <t>　令和元年度から消費税及び地方消費税を10％外税で転嫁しています。
　③流動比率は、令和2年度54.55％と、100％を下回っていて1年以内に支払うべき債務に対して支払い可能な現金等が不足していることになりますが、流動負債には企業債が含まれており、返済の原資として使用料や繰入金から得ることを予定しているので、負債超過という状態ではありません。
　④企業債残高対事業規模比率は、941.70％で、類似団体平均値479.51％と比較して、企業債残高が約1.9倍あるということになります。近年の集中豪雨に対応するため、雨水整備事業を積極的に行っていることが原因の一つです。ただし、雨水の企業債は、一般会計からの繰入金を財源として支払われるので、下水道事業（汚水）としての企業債残高が類似団体と比較して特に多いという状態ではありません。⑤経費回収率の91.27％→85.95％の減少、⑥汚水処理原価の127.12％→137.91％の増加の主な原因は、令和2年度末に策定した下水道事業経営戦略に係る費用です。経営戦略に係る費用を除くと類似団体と比較して特に多いという状態ではありません。
　①経常収支比率、⑧水洗化率は、類似団体平均値並みであります。</t>
    <rPh sb="366" eb="370">
      <t>ケイヒカイシュウ</t>
    </rPh>
    <rPh sb="370" eb="371">
      <t>リツ</t>
    </rPh>
    <rPh sb="386" eb="388">
      <t>ゲンショウ</t>
    </rPh>
    <rPh sb="390" eb="392">
      <t>オスイ</t>
    </rPh>
    <rPh sb="392" eb="394">
      <t>ショリ</t>
    </rPh>
    <rPh sb="394" eb="396">
      <t>ゲンカ</t>
    </rPh>
    <rPh sb="413" eb="415">
      <t>ゾウカ</t>
    </rPh>
    <rPh sb="416" eb="417">
      <t>オモ</t>
    </rPh>
    <rPh sb="418" eb="420">
      <t>ゲンイン</t>
    </rPh>
    <rPh sb="422" eb="424">
      <t>レイワ</t>
    </rPh>
    <rPh sb="425" eb="427">
      <t>ネンド</t>
    </rPh>
    <rPh sb="427" eb="428">
      <t>マツ</t>
    </rPh>
    <rPh sb="429" eb="431">
      <t>サクテイ</t>
    </rPh>
    <rPh sb="433" eb="436">
      <t>ゲスイドウ</t>
    </rPh>
    <rPh sb="436" eb="438">
      <t>ジギョウ</t>
    </rPh>
    <rPh sb="438" eb="440">
      <t>ケイエイ</t>
    </rPh>
    <rPh sb="440" eb="442">
      <t>センリャク</t>
    </rPh>
    <rPh sb="443" eb="444">
      <t>カカ</t>
    </rPh>
    <rPh sb="445" eb="447">
      <t>ヒヨウ</t>
    </rPh>
    <rPh sb="450" eb="454">
      <t>ケイエイセンリャク</t>
    </rPh>
    <rPh sb="455" eb="456">
      <t>カカ</t>
    </rPh>
    <rPh sb="457" eb="459">
      <t>ヒヨウ</t>
    </rPh>
    <rPh sb="460" eb="461">
      <t>ノゾ</t>
    </rPh>
    <rPh sb="463" eb="465">
      <t>ルイジ</t>
    </rPh>
    <rPh sb="465" eb="467">
      <t>ダンタイ</t>
    </rPh>
    <rPh sb="468" eb="470">
      <t>ヒカク</t>
    </rPh>
    <rPh sb="472" eb="473">
      <t>トク</t>
    </rPh>
    <rPh sb="474" eb="475">
      <t>オオ</t>
    </rPh>
    <rPh sb="479" eb="481">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</si>
</sst>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7EA-4CE6-95C7-B14C7BE252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0.02</c:v>
                </c:pt>
              </c:numCache>
            </c:numRef>
          </c:val>
          <c:smooth val="0"/>
          <c:extLst>
            <c:ext xmlns:c16="http://schemas.microsoft.com/office/drawing/2014/chart" uri="{C3380CC4-5D6E-409C-BE32-E72D297353CC}">
              <c16:uniqueId val="{00000001-17EA-4CE6-95C7-B14C7BE252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C8-4F1E-9F07-3DA1D933AA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C8-4F1E-9F07-3DA1D933AA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98.95</c:v>
                </c:pt>
                <c:pt idx="4">
                  <c:v>98.98</c:v>
                </c:pt>
              </c:numCache>
            </c:numRef>
          </c:val>
          <c:extLst>
            <c:ext xmlns:c16="http://schemas.microsoft.com/office/drawing/2014/chart" uri="{C3380CC4-5D6E-409C-BE32-E72D297353CC}">
              <c16:uniqueId val="{00000000-F2ED-4499-93BF-6DECBCDA6F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96.8</c:v>
                </c:pt>
                <c:pt idx="4">
                  <c:v>97.53</c:v>
                </c:pt>
              </c:numCache>
            </c:numRef>
          </c:val>
          <c:smooth val="0"/>
          <c:extLst>
            <c:ext xmlns:c16="http://schemas.microsoft.com/office/drawing/2014/chart" uri="{C3380CC4-5D6E-409C-BE32-E72D297353CC}">
              <c16:uniqueId val="{00000001-F2ED-4499-93BF-6DECBCDA6F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100.44</c:v>
                </c:pt>
                <c:pt idx="4">
                  <c:v>106.29</c:v>
                </c:pt>
              </c:numCache>
            </c:numRef>
          </c:val>
          <c:extLst>
            <c:ext xmlns:c16="http://schemas.microsoft.com/office/drawing/2014/chart" uri="{C3380CC4-5D6E-409C-BE32-E72D297353CC}">
              <c16:uniqueId val="{00000000-4846-416D-8475-F7D7F4A9C6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104.85</c:v>
                </c:pt>
                <c:pt idx="4">
                  <c:v>107.21</c:v>
                </c:pt>
              </c:numCache>
            </c:numRef>
          </c:val>
          <c:smooth val="0"/>
          <c:extLst>
            <c:ext xmlns:c16="http://schemas.microsoft.com/office/drawing/2014/chart" uri="{C3380CC4-5D6E-409C-BE32-E72D297353CC}">
              <c16:uniqueId val="{00000001-4846-416D-8475-F7D7F4A9C6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3.26</c:v>
                </c:pt>
                <c:pt idx="4">
                  <c:v>6.32</c:v>
                </c:pt>
              </c:numCache>
            </c:numRef>
          </c:val>
          <c:extLst>
            <c:ext xmlns:c16="http://schemas.microsoft.com/office/drawing/2014/chart" uri="{C3380CC4-5D6E-409C-BE32-E72D297353CC}">
              <c16:uniqueId val="{00000000-313D-44D7-91F8-302970148E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14.72</c:v>
                </c:pt>
                <c:pt idx="4">
                  <c:v>11.11</c:v>
                </c:pt>
              </c:numCache>
            </c:numRef>
          </c:val>
          <c:smooth val="0"/>
          <c:extLst>
            <c:ext xmlns:c16="http://schemas.microsoft.com/office/drawing/2014/chart" uri="{C3380CC4-5D6E-409C-BE32-E72D297353CC}">
              <c16:uniqueId val="{00000001-313D-44D7-91F8-302970148E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54-466E-9579-E63F7E4D7A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1.01</c:v>
                </c:pt>
                <c:pt idx="4">
                  <c:v>1.6</c:v>
                </c:pt>
              </c:numCache>
            </c:numRef>
          </c:val>
          <c:smooth val="0"/>
          <c:extLst>
            <c:ext xmlns:c16="http://schemas.microsoft.com/office/drawing/2014/chart" uri="{C3380CC4-5D6E-409C-BE32-E72D297353CC}">
              <c16:uniqueId val="{00000001-1F54-466E-9579-E63F7E4D7A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9E-4F0A-85CA-447A79E59C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1.31</c:v>
                </c:pt>
              </c:numCache>
            </c:numRef>
          </c:val>
          <c:smooth val="0"/>
          <c:extLst>
            <c:ext xmlns:c16="http://schemas.microsoft.com/office/drawing/2014/chart" uri="{C3380CC4-5D6E-409C-BE32-E72D297353CC}">
              <c16:uniqueId val="{00000001-899E-4F0A-85CA-447A79E59C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52.12</c:v>
                </c:pt>
                <c:pt idx="4">
                  <c:v>54.55</c:v>
                </c:pt>
              </c:numCache>
            </c:numRef>
          </c:val>
          <c:extLst>
            <c:ext xmlns:c16="http://schemas.microsoft.com/office/drawing/2014/chart" uri="{C3380CC4-5D6E-409C-BE32-E72D297353CC}">
              <c16:uniqueId val="{00000000-3AE5-46FB-B9BE-1C51D5C0CB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53.32</c:v>
                </c:pt>
                <c:pt idx="4">
                  <c:v>78.55</c:v>
                </c:pt>
              </c:numCache>
            </c:numRef>
          </c:val>
          <c:smooth val="0"/>
          <c:extLst>
            <c:ext xmlns:c16="http://schemas.microsoft.com/office/drawing/2014/chart" uri="{C3380CC4-5D6E-409C-BE32-E72D297353CC}">
              <c16:uniqueId val="{00000001-3AE5-46FB-B9BE-1C51D5C0CB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1159.8</c:v>
                </c:pt>
                <c:pt idx="4">
                  <c:v>941.7</c:v>
                </c:pt>
              </c:numCache>
            </c:numRef>
          </c:val>
          <c:extLst>
            <c:ext xmlns:c16="http://schemas.microsoft.com/office/drawing/2014/chart" uri="{C3380CC4-5D6E-409C-BE32-E72D297353CC}">
              <c16:uniqueId val="{00000000-18BB-4685-84E1-8B20DB26D0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719.63</c:v>
                </c:pt>
                <c:pt idx="4">
                  <c:v>479.51</c:v>
                </c:pt>
              </c:numCache>
            </c:numRef>
          </c:val>
          <c:smooth val="0"/>
          <c:extLst>
            <c:ext xmlns:c16="http://schemas.microsoft.com/office/drawing/2014/chart" uri="{C3380CC4-5D6E-409C-BE32-E72D297353CC}">
              <c16:uniqueId val="{00000001-18BB-4685-84E1-8B20DB26D0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91.27</c:v>
                </c:pt>
                <c:pt idx="4">
                  <c:v>85.95</c:v>
                </c:pt>
              </c:numCache>
            </c:numRef>
          </c:val>
          <c:extLst>
            <c:ext xmlns:c16="http://schemas.microsoft.com/office/drawing/2014/chart" uri="{C3380CC4-5D6E-409C-BE32-E72D297353CC}">
              <c16:uniqueId val="{00000000-FEBC-4472-908E-980E9EF22D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97.9</c:v>
                </c:pt>
                <c:pt idx="4">
                  <c:v>97.75</c:v>
                </c:pt>
              </c:numCache>
            </c:numRef>
          </c:val>
          <c:smooth val="0"/>
          <c:extLst>
            <c:ext xmlns:c16="http://schemas.microsoft.com/office/drawing/2014/chart" uri="{C3380CC4-5D6E-409C-BE32-E72D297353CC}">
              <c16:uniqueId val="{00000001-FEBC-4472-908E-980E9EF22D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127.12</c:v>
                </c:pt>
                <c:pt idx="4">
                  <c:v>137.91</c:v>
                </c:pt>
              </c:numCache>
            </c:numRef>
          </c:val>
          <c:extLst>
            <c:ext xmlns:c16="http://schemas.microsoft.com/office/drawing/2014/chart" uri="{C3380CC4-5D6E-409C-BE32-E72D297353CC}">
              <c16:uniqueId val="{00000000-D0CD-49B3-8206-816F064183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112.77</c:v>
                </c:pt>
                <c:pt idx="4">
                  <c:v>105.3</c:v>
                </c:pt>
              </c:numCache>
            </c:numRef>
          </c:val>
          <c:smooth val="0"/>
          <c:extLst>
            <c:ext xmlns:c16="http://schemas.microsoft.com/office/drawing/2014/chart" uri="{C3380CC4-5D6E-409C-BE32-E72D297353CC}">
              <c16:uniqueId val="{00000001-D0CD-49B3-8206-816F064183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島本町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Ba</v>
      </c>
      <c r="X8" s="49"/>
      <c r="Y8" s="49"/>
      <c r="Z8" s="49"/>
      <c r="AA8" s="49"/>
      <c r="AB8" s="49"/>
      <c r="AC8" s="49"/>
      <c r="AD8" s="50" t="str">
        <f>データ!$M$6</f>
        <v>非設置</v>
      </c>
      <c r="AE8" s="50"/>
      <c r="AF8" s="50"/>
      <c r="AG8" s="50"/>
      <c r="AH8" s="50"/>
      <c r="AI8" s="50"/>
      <c r="AJ8" s="50"/>
      <c r="AK8" s="3"/>
      <c r="AL8" s="51">
        <f>データ!S6</f>
        <v>31916</v>
      </c>
      <c r="AM8" s="51"/>
      <c r="AN8" s="51"/>
      <c r="AO8" s="51"/>
      <c r="AP8" s="51"/>
      <c r="AQ8" s="51"/>
      <c r="AR8" s="51"/>
      <c r="AS8" s="51"/>
      <c r="AT8" s="46">
        <f>データ!T6</f>
        <v>16.809999999999999</v>
      </c>
      <c r="AU8" s="46"/>
      <c r="AV8" s="46"/>
      <c r="AW8" s="46"/>
      <c r="AX8" s="46"/>
      <c r="AY8" s="46"/>
      <c r="AZ8" s="46"/>
      <c r="BA8" s="46"/>
      <c r="BB8" s="46">
        <f>データ!U6</f>
        <v>1898.63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57.63</v>
      </c>
      <c r="J10" s="46"/>
      <c r="K10" s="46"/>
      <c r="L10" s="46"/>
      <c r="M10" s="46"/>
      <c r="N10" s="46"/>
      <c r="O10" s="46"/>
      <c r="P10" s="46">
        <f>データ!P6</f>
        <v>95.25</v>
      </c>
      <c r="Q10" s="46"/>
      <c r="R10" s="46"/>
      <c r="S10" s="46"/>
      <c r="T10" s="46"/>
      <c r="U10" s="46"/>
      <c r="V10" s="46"/>
      <c r="W10" s="46">
        <f>データ!Q6</f>
        <v>100</v>
      </c>
      <c r="X10" s="46"/>
      <c r="Y10" s="46"/>
      <c r="Z10" s="46"/>
      <c r="AA10" s="46"/>
      <c r="AB10" s="46"/>
      <c r="AC10" s="46"/>
      <c r="AD10" s="51">
        <f>データ!R6</f>
        <v>2024</v>
      </c>
      <c r="AE10" s="51"/>
      <c r="AF10" s="51"/>
      <c r="AG10" s="51"/>
      <c r="AH10" s="51"/>
      <c r="AI10" s="51"/>
      <c r="AJ10" s="51"/>
      <c r="AK10" s="2"/>
      <c r="AL10" s="51">
        <f>データ!V6</f>
        <v>30421</v>
      </c>
      <c r="AM10" s="51"/>
      <c r="AN10" s="51"/>
      <c r="AO10" s="51"/>
      <c r="AP10" s="51"/>
      <c r="AQ10" s="51"/>
      <c r="AR10" s="51"/>
      <c r="AS10" s="51"/>
      <c r="AT10" s="46">
        <f>データ!W6</f>
        <v>2.95</v>
      </c>
      <c r="AU10" s="46"/>
      <c r="AV10" s="46"/>
      <c r="AW10" s="46"/>
      <c r="AX10" s="46"/>
      <c r="AY10" s="46"/>
      <c r="AZ10" s="46"/>
      <c r="BA10" s="46"/>
      <c r="BB10" s="46">
        <f>データ!X6</f>
        <v>10312.200000000001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fZwKYsct5EyGdLusBzwG/bdNP39VIeDhxWJPsgrfjQiNrEenQX0stKVz432uzd411Wl76t2GlSzqqmXshWGfw==" saltValue="Tlq6puro2udbF1rJjNCi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273015</v>
      </c>
      <c r="D6" s="33">
        <f t="shared" si="3"/>
        <v>46</v>
      </c>
      <c r="E6" s="33">
        <f t="shared" si="3"/>
        <v>17</v>
      </c>
      <c r="F6" s="33">
        <f t="shared" si="3"/>
        <v>1</v>
      </c>
      <c r="G6" s="33">
        <f t="shared" si="3"/>
        <v>0</v>
      </c>
      <c r="H6" s="33" t="str">
        <f t="shared" si="3"/>
        <v>大阪府　島本町</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57.63</v>
      </c>
      <c r="P6" s="34">
        <f t="shared" si="3"/>
        <v>95.25</v>
      </c>
      <c r="Q6" s="34">
        <f t="shared" si="3"/>
        <v>100</v>
      </c>
      <c r="R6" s="34">
        <f t="shared" si="3"/>
        <v>2024</v>
      </c>
      <c r="S6" s="34">
        <f t="shared" si="3"/>
        <v>31916</v>
      </c>
      <c r="T6" s="34">
        <f t="shared" si="3"/>
        <v>16.809999999999999</v>
      </c>
      <c r="U6" s="34">
        <f t="shared" si="3"/>
        <v>1898.63</v>
      </c>
      <c r="V6" s="34">
        <f t="shared" si="3"/>
        <v>30421</v>
      </c>
      <c r="W6" s="34">
        <f t="shared" si="3"/>
        <v>2.95</v>
      </c>
      <c r="X6" s="34">
        <f t="shared" si="3"/>
        <v>10312.200000000001</v>
      </c>
      <c r="Y6" s="35" t="str">
        <f>IF(Y7="",NA(),Y7)</f>
        <v>-</v>
      </c>
      <c r="Z6" s="35" t="str">
        <f t="shared" ref="Z6:AH6" si="4">IF(Z7="",NA(),Z7)</f>
        <v>-</v>
      </c>
      <c r="AA6" s="35" t="str">
        <f t="shared" si="4"/>
        <v>-</v>
      </c>
      <c r="AB6" s="35">
        <f t="shared" si="4"/>
        <v>100.44</v>
      </c>
      <c r="AC6" s="35">
        <f t="shared" si="4"/>
        <v>106.29</v>
      </c>
      <c r="AD6" s="35" t="str">
        <f t="shared" si="4"/>
        <v>-</v>
      </c>
      <c r="AE6" s="35" t="str">
        <f t="shared" si="4"/>
        <v>-</v>
      </c>
      <c r="AF6" s="35" t="str">
        <f t="shared" si="4"/>
        <v>-</v>
      </c>
      <c r="AG6" s="35">
        <f t="shared" si="4"/>
        <v>104.85</v>
      </c>
      <c r="AH6" s="35">
        <f t="shared" si="4"/>
        <v>107.21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1.31</v>
      </c>
      <c r="AT6" s="34" t="str">
        <f>IF(AT7="","",IF(AT7="-","【-】","【"&amp;SUBSTITUTE(TEXT(AT7,"#,##0.00"),"-","△")&amp;"】"))</f>
        <v>【3.64】</v>
      </c>
      <c r="AU6" s="35" t="str">
        <f>IF(AU7="",NA(),AU7)</f>
        <v>-</v>
      </c>
      <c r="AV6" s="35" t="str">
        <f t="shared" ref="AV6:BD6" si="6">IF(AV7="",NA(),AV7)</f>
        <v>-</v>
      </c>
      <c r="AW6" s="35" t="str">
        <f t="shared" si="6"/>
        <v>-</v>
      </c>
      <c r="AX6" s="35">
        <f t="shared" si="6"/>
        <v>52.12</v>
      </c>
      <c r="AY6" s="35">
        <f t="shared" si="6"/>
        <v>54.55</v>
      </c>
      <c r="AZ6" s="35" t="str">
        <f t="shared" si="6"/>
        <v>-</v>
      </c>
      <c r="BA6" s="35" t="str">
        <f t="shared" si="6"/>
        <v>-</v>
      </c>
      <c r="BB6" s="35" t="str">
        <f t="shared" si="6"/>
        <v>-</v>
      </c>
      <c r="BC6" s="35">
        <f t="shared" si="6"/>
        <v>53.32</v>
      </c>
      <c r="BD6" s="35">
        <f t="shared" si="6"/>
        <v>78.55</v>
      </c>
      <c r="BE6" s="34" t="str">
        <f>IF(BE7="","",IF(BE7="-","【-】","【"&amp;SUBSTITUTE(TEXT(BE7,"#,##0.00"),"-","△")&amp;"】"))</f>
        <v>【67.52】</v>
      </c>
      <c r="BF6" s="35" t="str">
        <f>IF(BF7="",NA(),BF7)</f>
        <v>-</v>
      </c>
      <c r="BG6" s="35" t="str">
        <f t="shared" ref="BG6:BO6" si="7">IF(BG7="",NA(),BG7)</f>
        <v>-</v>
      </c>
      <c r="BH6" s="35" t="str">
        <f t="shared" si="7"/>
        <v>-</v>
      </c>
      <c r="BI6" s="35">
        <f t="shared" si="7"/>
        <v>1159.8</v>
      </c>
      <c r="BJ6" s="35">
        <f t="shared" si="7"/>
        <v>941.7</v>
      </c>
      <c r="BK6" s="35" t="str">
        <f t="shared" si="7"/>
        <v>-</v>
      </c>
      <c r="BL6" s="35" t="str">
        <f t="shared" si="7"/>
        <v>-</v>
      </c>
      <c r="BM6" s="35" t="str">
        <f t="shared" si="7"/>
        <v>-</v>
      </c>
      <c r="BN6" s="35">
        <f t="shared" si="7"/>
        <v>719.63</v>
      </c>
      <c r="BO6" s="35">
        <f t="shared" si="7"/>
        <v>479.51</v>
      </c>
      <c r="BP6" s="34" t="str">
        <f>IF(BP7="","",IF(BP7="-","【-】","【"&amp;SUBSTITUTE(TEXT(BP7,"#,##0.00"),"-","△")&amp;"】"))</f>
        <v>【705.21】</v>
      </c>
      <c r="BQ6" s="35" t="str">
        <f>IF(BQ7="",NA(),BQ7)</f>
        <v>-</v>
      </c>
      <c r="BR6" s="35" t="str">
        <f t="shared" ref="BR6:BZ6" si="8">IF(BR7="",NA(),BR7)</f>
        <v>-</v>
      </c>
      <c r="BS6" s="35" t="str">
        <f t="shared" si="8"/>
        <v>-</v>
      </c>
      <c r="BT6" s="35">
        <f t="shared" si="8"/>
        <v>91.27</v>
      </c>
      <c r="BU6" s="35">
        <f t="shared" si="8"/>
        <v>85.95</v>
      </c>
      <c r="BV6" s="35" t="str">
        <f t="shared" si="8"/>
        <v>-</v>
      </c>
      <c r="BW6" s="35" t="str">
        <f t="shared" si="8"/>
        <v>-</v>
      </c>
      <c r="BX6" s="35" t="str">
        <f t="shared" si="8"/>
        <v>-</v>
      </c>
      <c r="BY6" s="35">
        <f t="shared" si="8"/>
        <v>97.9</v>
      </c>
      <c r="BZ6" s="35">
        <f t="shared" si="8"/>
        <v>97.75</v>
      </c>
      <c r="CA6" s="34" t="str">
        <f>IF(CA7="","",IF(CA7="-","【-】","【"&amp;SUBSTITUTE(TEXT(CA7,"#,##0.00"),"-","△")&amp;"】"))</f>
        <v>【98.96】</v>
      </c>
      <c r="CB6" s="35" t="str">
        <f>IF(CB7="",NA(),CB7)</f>
        <v>-</v>
      </c>
      <c r="CC6" s="35" t="str">
        <f t="shared" ref="CC6:CK6" si="9">IF(CC7="",NA(),CC7)</f>
        <v>-</v>
      </c>
      <c r="CD6" s="35" t="str">
        <f t="shared" si="9"/>
        <v>-</v>
      </c>
      <c r="CE6" s="35">
        <f t="shared" si="9"/>
        <v>127.12</v>
      </c>
      <c r="CF6" s="35">
        <f t="shared" si="9"/>
        <v>137.91</v>
      </c>
      <c r="CG6" s="35" t="str">
        <f t="shared" si="9"/>
        <v>-</v>
      </c>
      <c r="CH6" s="35" t="str">
        <f t="shared" si="9"/>
        <v>-</v>
      </c>
      <c r="CI6" s="35" t="str">
        <f t="shared" si="9"/>
        <v>-</v>
      </c>
      <c r="CJ6" s="35">
        <f t="shared" si="9"/>
        <v>112.77</v>
      </c>
      <c r="CK6" s="35">
        <f t="shared" si="9"/>
        <v>105.3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t="str">
        <f>IF(CX7="",NA(),CX7)</f>
        <v>-</v>
      </c>
      <c r="CY6" s="35" t="str">
        <f t="shared" ref="CY6:DG6" si="11">IF(CY7="",NA(),CY7)</f>
        <v>-</v>
      </c>
      <c r="CZ6" s="35" t="str">
        <f t="shared" si="11"/>
        <v>-</v>
      </c>
      <c r="DA6" s="35">
        <f t="shared" si="11"/>
        <v>98.95</v>
      </c>
      <c r="DB6" s="35">
        <f t="shared" si="11"/>
        <v>98.98</v>
      </c>
      <c r="DC6" s="35" t="str">
        <f t="shared" si="11"/>
        <v>-</v>
      </c>
      <c r="DD6" s="35" t="str">
        <f t="shared" si="11"/>
        <v>-</v>
      </c>
      <c r="DE6" s="35" t="str">
        <f t="shared" si="11"/>
        <v>-</v>
      </c>
      <c r="DF6" s="35">
        <f t="shared" si="11"/>
        <v>96.8</v>
      </c>
      <c r="DG6" s="35">
        <f t="shared" si="11"/>
        <v>97.53</v>
      </c>
      <c r="DH6" s="34" t="str">
        <f>IF(DH7="","",IF(DH7="-","【-】","【"&amp;SUBSTITUTE(TEXT(DH7,"#,##0.00"),"-","△")&amp;"】"))</f>
        <v>【95.57】</v>
      </c>
      <c r="DI6" s="35" t="str">
        <f>IF(DI7="",NA(),DI7)</f>
        <v>-</v>
      </c>
      <c r="DJ6" s="35" t="str">
        <f t="shared" ref="DJ6:DR6" si="12">IF(DJ7="",NA(),DJ7)</f>
        <v>-</v>
      </c>
      <c r="DK6" s="35" t="str">
        <f t="shared" si="12"/>
        <v>-</v>
      </c>
      <c r="DL6" s="35">
        <f t="shared" si="12"/>
        <v>3.26</v>
      </c>
      <c r="DM6" s="35">
        <f t="shared" si="12"/>
        <v>6.32</v>
      </c>
      <c r="DN6" s="35" t="str">
        <f t="shared" si="12"/>
        <v>-</v>
      </c>
      <c r="DO6" s="35" t="str">
        <f t="shared" si="12"/>
        <v>-</v>
      </c>
      <c r="DP6" s="35" t="str">
        <f t="shared" si="12"/>
        <v>-</v>
      </c>
      <c r="DQ6" s="35">
        <f t="shared" si="12"/>
        <v>14.72</v>
      </c>
      <c r="DR6" s="35">
        <f t="shared" si="12"/>
        <v>11.11</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1.01</v>
      </c>
      <c r="EC6" s="35">
        <f t="shared" si="13"/>
        <v>1.6</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0.06</v>
      </c>
      <c r="EN6" s="35">
        <f t="shared" si="14"/>
        <v>0.02</v>
      </c>
      <c r="EO6" s="34" t="str">
        <f>IF(EO7="","",IF(EO7="-","【-】","【"&amp;SUBSTITUTE(TEXT(EO7,"#,##0.00"),"-","△")&amp;"】"))</f>
        <v>【0.30】</v>
      </c>
    </row>
    <row r="7" spans="1:148" s="36" customFormat="1" x14ac:dyDescent="0.15">
      <c r="A7" s="28"/>
      <c r="B7" s="37">
        <v>2020</v>
      </c>
      <c r="C7" s="37">
        <v>273015</v>
      </c>
      <c r="D7" s="37">
        <v>46</v>
      </c>
      <c r="E7" s="37">
        <v>17</v>
      </c>
      <c r="F7" s="37">
        <v>1</v>
      </c>
      <c r="G7" s="37">
        <v>0</v>
      </c>
      <c r="H7" s="37" t="s">
        <v>96</v>
      </c>
      <c r="I7" s="37" t="s">
        <v>97</v>
      </c>
      <c r="J7" s="37" t="s">
        <v>98</v>
      </c>
      <c r="K7" s="37" t="s">
        <v>99</v>
      </c>
      <c r="L7" s="37" t="s">
        <v>100</v>
      </c>
      <c r="M7" s="37" t="s">
        <v>101</v>
      </c>
      <c r="N7" s="38" t="s">
        <v>102</v>
      </c>
      <c r="O7" s="38">
        <v>57.63</v>
      </c>
      <c r="P7" s="38">
        <v>95.25</v>
      </c>
      <c r="Q7" s="38">
        <v>100</v>
      </c>
      <c r="R7" s="38">
        <v>2024</v>
      </c>
      <c r="S7" s="38">
        <v>31916</v>
      </c>
      <c r="T7" s="38">
        <v>16.809999999999999</v>
      </c>
      <c r="U7" s="38">
        <v>1898.63</v>
      </c>
      <c r="V7" s="38">
        <v>30421</v>
      </c>
      <c r="W7" s="38">
        <v>2.95</v>
      </c>
      <c r="X7" s="38">
        <v>10312.200000000001</v>
      </c>
      <c r="Y7" s="38" t="s">
        <v>102</v>
      </c>
      <c r="Z7" s="38" t="s">
        <v>102</v>
      </c>
      <c r="AA7" s="38" t="s">
        <v>102</v>
      </c>
      <c r="AB7" s="38">
        <v>100.44</v>
      </c>
      <c r="AC7" s="38">
        <v>106.29</v>
      </c>
      <c r="AD7" s="38" t="s">
        <v>102</v>
      </c>
      <c r="AE7" s="38" t="s">
        <v>102</v>
      </c>
      <c r="AF7" s="38" t="s">
        <v>102</v>
      </c>
      <c r="AG7" s="38">
        <v>104.85</v>
      </c>
      <c r="AH7" s="38">
        <v>107.21</v>
      </c>
      <c r="AI7" s="38">
        <v>106.67</v>
      </c>
      <c r="AJ7" s="38" t="s">
        <v>102</v>
      </c>
      <c r="AK7" s="38" t="s">
        <v>102</v>
      </c>
      <c r="AL7" s="38" t="s">
        <v>102</v>
      </c>
      <c r="AM7" s="38">
        <v>0</v>
      </c>
      <c r="AN7" s="38">
        <v>0</v>
      </c>
      <c r="AO7" s="38" t="s">
        <v>102</v>
      </c>
      <c r="AP7" s="38" t="s">
        <v>102</v>
      </c>
      <c r="AQ7" s="38" t="s">
        <v>102</v>
      </c>
      <c r="AR7" s="38">
        <v>0</v>
      </c>
      <c r="AS7" s="38">
        <v>1.31</v>
      </c>
      <c r="AT7" s="38">
        <v>3.64</v>
      </c>
      <c r="AU7" s="38" t="s">
        <v>102</v>
      </c>
      <c r="AV7" s="38" t="s">
        <v>102</v>
      </c>
      <c r="AW7" s="38" t="s">
        <v>102</v>
      </c>
      <c r="AX7" s="38">
        <v>52.12</v>
      </c>
      <c r="AY7" s="38">
        <v>54.55</v>
      </c>
      <c r="AZ7" s="38" t="s">
        <v>102</v>
      </c>
      <c r="BA7" s="38" t="s">
        <v>102</v>
      </c>
      <c r="BB7" s="38" t="s">
        <v>102</v>
      </c>
      <c r="BC7" s="38">
        <v>53.32</v>
      </c>
      <c r="BD7" s="38">
        <v>78.55</v>
      </c>
      <c r="BE7" s="38">
        <v>67.52</v>
      </c>
      <c r="BF7" s="38" t="s">
        <v>102</v>
      </c>
      <c r="BG7" s="38" t="s">
        <v>102</v>
      </c>
      <c r="BH7" s="38" t="s">
        <v>102</v>
      </c>
      <c r="BI7" s="38">
        <v>1159.8</v>
      </c>
      <c r="BJ7" s="38">
        <v>941.7</v>
      </c>
      <c r="BK7" s="38" t="s">
        <v>102</v>
      </c>
      <c r="BL7" s="38" t="s">
        <v>102</v>
      </c>
      <c r="BM7" s="38" t="s">
        <v>102</v>
      </c>
      <c r="BN7" s="38">
        <v>719.63</v>
      </c>
      <c r="BO7" s="38">
        <v>479.51</v>
      </c>
      <c r="BP7" s="38">
        <v>705.21</v>
      </c>
      <c r="BQ7" s="38" t="s">
        <v>102</v>
      </c>
      <c r="BR7" s="38" t="s">
        <v>102</v>
      </c>
      <c r="BS7" s="38" t="s">
        <v>102</v>
      </c>
      <c r="BT7" s="38">
        <v>91.27</v>
      </c>
      <c r="BU7" s="38">
        <v>85.95</v>
      </c>
      <c r="BV7" s="38" t="s">
        <v>102</v>
      </c>
      <c r="BW7" s="38" t="s">
        <v>102</v>
      </c>
      <c r="BX7" s="38" t="s">
        <v>102</v>
      </c>
      <c r="BY7" s="38">
        <v>97.9</v>
      </c>
      <c r="BZ7" s="38">
        <v>97.75</v>
      </c>
      <c r="CA7" s="38">
        <v>98.96</v>
      </c>
      <c r="CB7" s="38" t="s">
        <v>102</v>
      </c>
      <c r="CC7" s="38" t="s">
        <v>102</v>
      </c>
      <c r="CD7" s="38" t="s">
        <v>102</v>
      </c>
      <c r="CE7" s="38">
        <v>127.12</v>
      </c>
      <c r="CF7" s="38">
        <v>137.91</v>
      </c>
      <c r="CG7" s="38" t="s">
        <v>102</v>
      </c>
      <c r="CH7" s="38" t="s">
        <v>102</v>
      </c>
      <c r="CI7" s="38" t="s">
        <v>102</v>
      </c>
      <c r="CJ7" s="38">
        <v>112.77</v>
      </c>
      <c r="CK7" s="38">
        <v>105.3</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t="s">
        <v>102</v>
      </c>
      <c r="CY7" s="38" t="s">
        <v>102</v>
      </c>
      <c r="CZ7" s="38" t="s">
        <v>102</v>
      </c>
      <c r="DA7" s="38">
        <v>98.95</v>
      </c>
      <c r="DB7" s="38">
        <v>98.98</v>
      </c>
      <c r="DC7" s="38" t="s">
        <v>102</v>
      </c>
      <c r="DD7" s="38" t="s">
        <v>102</v>
      </c>
      <c r="DE7" s="38" t="s">
        <v>102</v>
      </c>
      <c r="DF7" s="38">
        <v>96.8</v>
      </c>
      <c r="DG7" s="38">
        <v>97.53</v>
      </c>
      <c r="DH7" s="38">
        <v>95.57</v>
      </c>
      <c r="DI7" s="38" t="s">
        <v>102</v>
      </c>
      <c r="DJ7" s="38" t="s">
        <v>102</v>
      </c>
      <c r="DK7" s="38" t="s">
        <v>102</v>
      </c>
      <c r="DL7" s="38">
        <v>3.26</v>
      </c>
      <c r="DM7" s="38">
        <v>6.32</v>
      </c>
      <c r="DN7" s="38" t="s">
        <v>102</v>
      </c>
      <c r="DO7" s="38" t="s">
        <v>102</v>
      </c>
      <c r="DP7" s="38" t="s">
        <v>102</v>
      </c>
      <c r="DQ7" s="38">
        <v>14.72</v>
      </c>
      <c r="DR7" s="38">
        <v>11.11</v>
      </c>
      <c r="DS7" s="38">
        <v>36.520000000000003</v>
      </c>
      <c r="DT7" s="38" t="s">
        <v>102</v>
      </c>
      <c r="DU7" s="38" t="s">
        <v>102</v>
      </c>
      <c r="DV7" s="38" t="s">
        <v>102</v>
      </c>
      <c r="DW7" s="38">
        <v>0</v>
      </c>
      <c r="DX7" s="38">
        <v>0</v>
      </c>
      <c r="DY7" s="38" t="s">
        <v>102</v>
      </c>
      <c r="DZ7" s="38" t="s">
        <v>102</v>
      </c>
      <c r="EA7" s="38" t="s">
        <v>102</v>
      </c>
      <c r="EB7" s="38">
        <v>1.01</v>
      </c>
      <c r="EC7" s="38">
        <v>1.6</v>
      </c>
      <c r="ED7" s="38">
        <v>5.72</v>
      </c>
      <c r="EE7" s="38" t="s">
        <v>102</v>
      </c>
      <c r="EF7" s="38" t="s">
        <v>102</v>
      </c>
      <c r="EG7" s="38" t="s">
        <v>102</v>
      </c>
      <c r="EH7" s="38">
        <v>0</v>
      </c>
      <c r="EI7" s="38">
        <v>0</v>
      </c>
      <c r="EJ7" s="38" t="s">
        <v>102</v>
      </c>
      <c r="EK7" s="38" t="s">
        <v>102</v>
      </c>
      <c r="EL7" s="38" t="s">
        <v>102</v>
      </c>
      <c r="EM7" s="38">
        <v>0.06</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2021-12-03T07:15:41Z</dcterms:created>
  <dcterms:modified xsi:type="dcterms:W3CDTF">2022-02-10T09:19:11Z</dcterms:modified>
  <cp:category/>
</cp:coreProperties>
</file>