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4 島本町\"/>
    </mc:Choice>
  </mc:AlternateContent>
  <workbookProtection workbookAlgorithmName="SHA-512" workbookHashValue="b4TZKh2oeuamLZc0pISCN/4Z2zi97Pv6QM/ha/8Q2JpKWhvPr5BacZ8D/ByDKl36uXO3ytLE50eIRwMby6VvHA==" workbookSaltValue="DovPM6pR0UZuumakk1wB5Q==" workbookSpinCount="100000" lockStructure="1"/>
  <bookViews>
    <workbookView xWindow="-90" yWindow="-90" windowWidth="20670" windowHeight="117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<sst xmlns="http://schemas.openxmlformats.org/spreadsheetml/2006/main" count="228" uniqueCount="115">
  <si>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</si>
  <si>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</si>
  <si>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</si>
  <si>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</si>
  <si>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</si>
  <si>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</si>
  <si>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</si>
  <si>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</si>
  <si>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</si>
  <si>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</si>
  <si>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</si>
  <si>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</si>
  <si>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</si>
  <si>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</si>
  <si>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</si>
  <si>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</si>
  <si>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</si>
  <si>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</si>
  <si>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</si>
  <si>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</si>
  <si>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</si>
  <si>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</si>
  <si>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</si>
  <si>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</si>
  <si>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</si>
  <si>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</si>
  <si>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</si>
  <si>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</si>
  <si>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</si>
  <si>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</si>
  <si>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</si>
  <si>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</si>
  <si>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</si>
  <si>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</si>
  <si>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</si>
  <si>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</si>
  <si>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</si>
  <si>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</si>
  <si>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</si>
  <si>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</si>
  <si>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</si>
  <si>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</si>
  <si>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</si>
  <si>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</si>
  <si>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</si>
  <si>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</si>
  <si>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</si>
  <si>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</si>
  <si>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</si>
  <si>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</si>
  <si>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</si>
  <si>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</si>
  <si>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</si>
  <si>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</si>
  <si>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</si>
  <si>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</si>
  <si>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</si>
  <si>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</si>
  <si>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</si>
  <si>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</si>
  <si>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</si>
  <si>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</si>
  <si>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</si>
  <si>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</si>
  <si>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</si>
  <si>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</si>
  <si>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</si>
  <si>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</si>
  <si>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</si>
  <si>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</si>
  <si>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</si>
  <si>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</si>
  <si>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</si>
  <si>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</si>
  <si>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</si>
  <si>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</si>
  <si>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</si>
  <si>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</si>
  <si>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</si>
  <si>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</si>
  <si>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</si>
  <si>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</si>
  <si>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</si>
  <si>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</si>
  <si>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</si>
  <si>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</si>
  <si>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</si>
  <si>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</si>
  <si>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</si>
  <si>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</si>
  <si>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</si>
  <si>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</si>
  <si>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</si>
  <si>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</si>
  <si>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</si>
  <si>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</si>
  <si>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</si>
  <si>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</si>
  <si>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</si>
  <si>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</si>
  <si>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</si>
  <si>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</si>
  <si>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</si>
  <si>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</si>
  <si>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</si>
  <si>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</si>
  <si>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</si>
  <si>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</si>
  <si>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</si>
  <si>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</si>
  <si>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</si>
  <si>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</si>
  <si>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類似団体平均値を上回っており、望ましいとされている100%以上を維持しています。なお、本年度は、給水人口が増加したことや新型コロナウイルス対策の影響により在宅時間が増加したことに伴う水需要の伸びにより、前年度比で2.55ポイントの増となっています。
　②累積欠損金比率はゼロで推移しており、経営の健全性は確保できています。
　③流動比率は、類似団体平均値を上回る水準を維持しており、短期的な債務に対する支払い能力は確保できています。なお、本年度は、建設改良費に係る未払金が減となったことにより、前年度比で60.62ポイントの増となっています。
　④企業債残高対給水収益比率は、地方債発行の抑制に努めていることから、類似団体平均値と比較して極めて低い水準を維持しています。
　⑤料金回収率は、類似団体平均値を上回っており、望ましいとされている100%以上を維持しています。なお、本年度は、新型コロナウイルス対策として実施した水道料金の減免措置の影響による供給単価の減（前年度比8.48円減）により、前年度比で2.87ポイントの減となっています。
　⑥給水原価は、給水人口が増加したことや新型コロナウイルス対策の影響により在宅時間が増加したことに伴う有収水量の伸びにより、前年度比で4.01ポイントの減となっています。
　⑦施設利用率は、類似団体平均値を12ポイント～28ポイント上回る高い水準を維持しており、適切な施設規模による効率的な運営ができています。
　⑧有収率は、定期的な漏水調査と漏水箇所の適宜修繕等により、類似団体平均値を7ポイント～9ポイント上回る水準を維持しています。</t>
    <phoneticPr fontId="4"/>
  </si>
  <si>
    <t>　②管路経年化率は、昭和34年の供用開始期に布設した管路が比較的多く残っていることから、類似団体平均値を17ポイント～27ポイント上回る高い水準で推移しているものの、その差は年々縮小してきており、また、定期的な漏水調査と漏水箇所の適宜修繕等により、現時点では良好な給水を確保できています。
　なお、平成25年度に策定した水道管路更新計画（計画期間：平成26年度～令和5年度）及び実施計画（計画期間：平成30年度～令和2年度）に基づき、管路の更新や耐震化を実施しています。
　③管路更新率は、下水道事業における整備箇所等を勘案したうえで、より効率的な事業実施が可能となるよう計画期間内での事業実施時期等の見直しを行っていることから、各年度における数値の変動は比較的大きなものとなります。なお、本年度は、配水管布設替工事に係る施工延長が増加したことにより、前年度比で0.68ポイントの増となっています。</t>
    <phoneticPr fontId="4"/>
  </si>
  <si>
    <t>　経営面では、類似団体平均値との比較から、現時点では一定の健全性・効率性を確保できていますが、給水収益の横ばい傾向が依然として続いていることから、今後必要とされる主要施設の更新や耐震化の実施状況によっては、将来的には厳しい経営環境に直面することが予想されます。
　このため、施設の更新等に際しては、水道事業財政計画（計画期間：平成30年度～令和3年度）との整合を図りつつ、収益規模など直近の経営状況を十分に勘案したうえで取り組むこととし、今後も安定的にサービスを提供し続けることができるよう、徹底した経営の健全化・効率化に努めます。
　また、喫緊の課題である管路の更新等については、水道管路更新計画及び実施計画に基づき、非耐震管や布設後50年以上が経過した管路を最優先に整備を進めます。
　なお、本町水道事業の将来像とその実現のための施策目標や施策方針をまとめた「島本町水道事業ビジョン」を令和2年度に策定したところであり、今後、各種計画との整合を図りながら、毎年度の進捗管理を行うとともに、定期的な検証・見直しを行い、着実に水道事業ビジョンを推進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</si>
</sst>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0.79</c:v>
                </c:pt>
                <c:pt idx="2">
                  <c:v>0.31</c:v>
                </c:pt>
                <c:pt idx="3">
                  <c:v>0.88</c:v>
                </c:pt>
                <c:pt idx="4">
                  <c:v>1.56</c:v>
                </c:pt>
              </c:numCache>
            </c:numRef>
          </c:val>
          <c:extLst>
            <c:ext xmlns:c16="http://schemas.microsoft.com/office/drawing/2014/chart" uri="{C3380CC4-5D6E-409C-BE32-E72D297353CC}">
              <c16:uniqueId val="{00000000-D698-4981-84DD-685D3A0A51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D698-4981-84DD-685D3A0A51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73.36</c:v>
                </c:pt>
                <c:pt idx="1">
                  <c:v>74.709999999999994</c:v>
                </c:pt>
                <c:pt idx="2">
                  <c:v>72.47</c:v>
                </c:pt>
                <c:pt idx="3">
                  <c:v>73.42</c:v>
                </c:pt>
                <c:pt idx="4">
                  <c:v>89.09</c:v>
                </c:pt>
              </c:numCache>
            </c:numRef>
          </c:val>
          <c:extLst>
            <c:ext xmlns:c16="http://schemas.microsoft.com/office/drawing/2014/chart" uri="{C3380CC4-5D6E-409C-BE32-E72D297353CC}">
              <c16:uniqueId val="{00000000-BFEC-4F20-9AA1-7016FDF202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FEC-4F20-9AA1-7016FDF202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93.56</c:v>
                </c:pt>
                <c:pt idx="1">
                  <c:v>92.42</c:v>
                </c:pt>
                <c:pt idx="2">
                  <c:v>94.71</c:v>
                </c:pt>
                <c:pt idx="3">
                  <c:v>94.38</c:v>
                </c:pt>
                <c:pt idx="4">
                  <c:v>94.01</c:v>
                </c:pt>
              </c:numCache>
            </c:numRef>
          </c:val>
          <c:extLst>
            <c:ext xmlns:c16="http://schemas.microsoft.com/office/drawing/2014/chart" uri="{C3380CC4-5D6E-409C-BE32-E72D297353CC}">
              <c16:uniqueId val="{00000000-7F9A-4B2A-9A8C-2D28AB3E02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F9A-4B2A-9A8C-2D28AB3E02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115.69</c:v>
                </c:pt>
                <c:pt idx="1">
                  <c:v>117.34</c:v>
                </c:pt>
                <c:pt idx="2">
                  <c:v>127.17</c:v>
                </c:pt>
                <c:pt idx="3">
                  <c:v>114.19</c:v>
                </c:pt>
                <c:pt idx="4">
                  <c:v>116.74</c:v>
                </c:pt>
              </c:numCache>
            </c:numRef>
          </c:val>
          <c:extLst>
            <c:ext xmlns:c16="http://schemas.microsoft.com/office/drawing/2014/chart" uri="{C3380CC4-5D6E-409C-BE32-E72D297353CC}">
              <c16:uniqueId val="{00000000-6DDF-4484-B124-33E04D1DA2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DDF-4484-B124-33E04D1DA2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52.36</c:v>
                </c:pt>
                <c:pt idx="1">
                  <c:v>50.03</c:v>
                </c:pt>
                <c:pt idx="2">
                  <c:v>50.32</c:v>
                </c:pt>
                <c:pt idx="3">
                  <c:v>49.78</c:v>
                </c:pt>
                <c:pt idx="4">
                  <c:v>50.17</c:v>
                </c:pt>
              </c:numCache>
            </c:numRef>
          </c:val>
          <c:extLst>
            <c:ext xmlns:c16="http://schemas.microsoft.com/office/drawing/2014/chart" uri="{C3380CC4-5D6E-409C-BE32-E72D297353CC}">
              <c16:uniqueId val="{00000000-6ADB-4D1F-8CF9-67574EC413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6ADB-4D1F-8CF9-67574EC413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38.119999999999997</c:v>
                </c:pt>
                <c:pt idx="1">
                  <c:v>39.75</c:v>
                </c:pt>
                <c:pt idx="2">
                  <c:v>37.619999999999997</c:v>
                </c:pt>
                <c:pt idx="3">
                  <c:v>37.22</c:v>
                </c:pt>
                <c:pt idx="4">
                  <c:v>36.1</c:v>
                </c:pt>
              </c:numCache>
            </c:numRef>
          </c:val>
          <c:extLst>
            <c:ext xmlns:c16="http://schemas.microsoft.com/office/drawing/2014/chart" uri="{C3380CC4-5D6E-409C-BE32-E72D297353CC}">
              <c16:uniqueId val="{00000000-0E6B-4042-A9F8-B9ABE2062A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0E6B-4042-A9F8-B9ABE2062A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5-49A6-BD63-177F52D4F6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5965-49A6-BD63-177F52D4F6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465.71</c:v>
                </c:pt>
                <c:pt idx="1">
                  <c:v>777.58</c:v>
                </c:pt>
                <c:pt idx="2">
                  <c:v>742.86</c:v>
                </c:pt>
                <c:pt idx="3">
                  <c:v>427.71</c:v>
                </c:pt>
                <c:pt idx="4">
                  <c:v>488.33</c:v>
                </c:pt>
              </c:numCache>
            </c:numRef>
          </c:val>
          <c:extLst>
            <c:ext xmlns:c16="http://schemas.microsoft.com/office/drawing/2014/chart" uri="{C3380CC4-5D6E-409C-BE32-E72D297353CC}">
              <c16:uniqueId val="{00000000-7914-473D-98F0-008B8BB29B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7914-473D-98F0-008B8BB29B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85.53</c:v>
                </c:pt>
                <c:pt idx="1">
                  <c:v>81.11</c:v>
                </c:pt>
                <c:pt idx="2">
                  <c:v>78.77</c:v>
                </c:pt>
                <c:pt idx="3">
                  <c:v>75.59</c:v>
                </c:pt>
                <c:pt idx="4">
                  <c:v>73.81</c:v>
                </c:pt>
              </c:numCache>
            </c:numRef>
          </c:val>
          <c:extLst>
            <c:ext xmlns:c16="http://schemas.microsoft.com/office/drawing/2014/chart" uri="{C3380CC4-5D6E-409C-BE32-E72D297353CC}">
              <c16:uniqueId val="{00000000-2AC7-4847-920E-F97B45422F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2AC7-4847-920E-F97B45422F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113.1</c:v>
                </c:pt>
                <c:pt idx="1">
                  <c:v>115.61</c:v>
                </c:pt>
                <c:pt idx="2">
                  <c:v>104.54</c:v>
                </c:pt>
                <c:pt idx="3">
                  <c:v>108.74</c:v>
                </c:pt>
                <c:pt idx="4">
                  <c:v>105.87</c:v>
                </c:pt>
              </c:numCache>
            </c:numRef>
          </c:val>
          <c:extLst>
            <c:ext xmlns:c16="http://schemas.microsoft.com/office/drawing/2014/chart" uri="{C3380CC4-5D6E-409C-BE32-E72D297353CC}">
              <c16:uniqueId val="{00000000-8502-4DF0-AF91-4EA27556B8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8502-4DF0-AF91-4EA27556B8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142.76</c:v>
                </c:pt>
                <c:pt idx="1">
                  <c:v>141.08000000000001</c:v>
                </c:pt>
                <c:pt idx="2">
                  <c:v>155.41999999999999</c:v>
                </c:pt>
                <c:pt idx="3">
                  <c:v>147.57</c:v>
                </c:pt>
                <c:pt idx="4">
                  <c:v>143.56</c:v>
                </c:pt>
              </c:numCache>
            </c:numRef>
          </c:val>
          <c:extLst>
            <c:ext xmlns:c16="http://schemas.microsoft.com/office/drawing/2014/chart" uri="{C3380CC4-5D6E-409C-BE32-E72D297353CC}">
              <c16:uniqueId val="{00000000-0611-4328-AE08-874A488255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0611-4328-AE08-874A488255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島本町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31916</v>
      </c>
      <c r="AM8" s="61"/>
      <c r="AN8" s="61"/>
      <c r="AO8" s="61"/>
      <c r="AP8" s="61"/>
      <c r="AQ8" s="61"/>
      <c r="AR8" s="61"/>
      <c r="AS8" s="61"/>
      <c r="AT8" s="52">
        <f>データ!$S$6</f>
        <v>16.809999999999999</v>
      </c>
      <c r="AU8" s="53"/>
      <c r="AV8" s="53"/>
      <c r="AW8" s="53"/>
      <c r="AX8" s="53"/>
      <c r="AY8" s="53"/>
      <c r="AZ8" s="53"/>
      <c r="BA8" s="53"/>
      <c r="BB8" s="54">
        <f>データ!$T$6</f>
        <v>1898.63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89.61</v>
      </c>
      <c r="J10" s="53"/>
      <c r="K10" s="53"/>
      <c r="L10" s="53"/>
      <c r="M10" s="53"/>
      <c r="N10" s="53"/>
      <c r="O10" s="64"/>
      <c r="P10" s="54">
        <f>データ!$P$6</f>
        <v>99.97</v>
      </c>
      <c r="Q10" s="54"/>
      <c r="R10" s="54"/>
      <c r="S10" s="54"/>
      <c r="T10" s="54"/>
      <c r="U10" s="54"/>
      <c r="V10" s="54"/>
      <c r="W10" s="61">
        <f>データ!$Q$6</f>
        <v>2926</v>
      </c>
      <c r="X10" s="61"/>
      <c r="Y10" s="61"/>
      <c r="Z10" s="61"/>
      <c r="AA10" s="61"/>
      <c r="AB10" s="61"/>
      <c r="AC10" s="61"/>
      <c r="AD10" s="2"/>
      <c r="AE10" s="2"/>
      <c r="AF10" s="2"/>
      <c r="AG10" s="2"/>
      <c r="AH10" s="4"/>
      <c r="AI10" s="4"/>
      <c r="AJ10" s="4"/>
      <c r="AK10" s="4"/>
      <c r="AL10" s="61">
        <f>データ!$U$6</f>
        <v>31972</v>
      </c>
      <c r="AM10" s="61"/>
      <c r="AN10" s="61"/>
      <c r="AO10" s="61"/>
      <c r="AP10" s="61"/>
      <c r="AQ10" s="61"/>
      <c r="AR10" s="61"/>
      <c r="AS10" s="61"/>
      <c r="AT10" s="52">
        <f>データ!$V$6</f>
        <v>4.05</v>
      </c>
      <c r="AU10" s="53"/>
      <c r="AV10" s="53"/>
      <c r="AW10" s="53"/>
      <c r="AX10" s="53"/>
      <c r="AY10" s="53"/>
      <c r="AZ10" s="53"/>
      <c r="BA10" s="53"/>
      <c r="BB10" s="54">
        <f>データ!$W$6</f>
        <v>7894.32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gtuUYigjDXN2Q46QWwdeSA/VpcK+cTP4uNWLIipRLPHh5FZbSdrkxVNBn0lGqqhw1r9qH2Y6AbkWEu24DyVzQ==" saltValue="uc8pADid1CIhJ9NNj41F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273015</v>
      </c>
      <c r="D6" s="34">
        <f t="shared" si="3"/>
        <v>46</v>
      </c>
      <c r="E6" s="34">
        <f t="shared" si="3"/>
        <v>1</v>
      </c>
      <c r="F6" s="34">
        <f t="shared" si="3"/>
        <v>0</v>
      </c>
      <c r="G6" s="34">
        <f t="shared" si="3"/>
        <v>1</v>
      </c>
      <c r="H6" s="34" t="str">
        <f t="shared" si="3"/>
        <v>大阪府　島本町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89.61</v>
      </c>
      <c r="P6" s="35">
        <f t="shared" si="3"/>
        <v>99.97</v>
      </c>
      <c r="Q6" s="35">
        <f t="shared" si="3"/>
        <v>2926</v>
      </c>
      <c r="R6" s="35">
        <f t="shared" si="3"/>
        <v>31916</v>
      </c>
      <c r="S6" s="35">
        <f t="shared" si="3"/>
        <v>16.809999999999999</v>
      </c>
      <c r="T6" s="35">
        <f t="shared" si="3"/>
        <v>1898.63</v>
      </c>
      <c r="U6" s="35">
        <f t="shared" si="3"/>
        <v>31972</v>
      </c>
      <c r="V6" s="35">
        <f t="shared" si="3"/>
        <v>4.05</v>
      </c>
      <c r="W6" s="35">
        <f t="shared" si="3"/>
        <v>7894.32</v>
      </c>
      <c r="X6" s="36">
        <f>IF(X7="",NA(),X7)</f>
        <v>115.69</v>
      </c>
      <c r="Y6" s="36">
        <f t="shared" ref="Y6:AG6" si="4">IF(Y7="",NA(),Y7)</f>
        <v>117.34</v>
      </c>
      <c r="Z6" s="36">
        <f t="shared" si="4"/>
        <v>127.17</v>
      </c>
      <c r="AA6" s="36">
        <f t="shared" si="4"/>
        <v>114.19</v>
      </c>
      <c r="AB6" s="36">
        <f t="shared" si="4"/>
        <v>116.74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465.71</v>
      </c>
      <c r="AU6" s="36">
        <f t="shared" ref="AU6:BC6" si="6">IF(AU7="",NA(),AU7)</f>
        <v>777.58</v>
      </c>
      <c r="AV6" s="36">
        <f t="shared" si="6"/>
        <v>742.86</v>
      </c>
      <c r="AW6" s="36">
        <f t="shared" si="6"/>
        <v>427.71</v>
      </c>
      <c r="AX6" s="36">
        <f t="shared" si="6"/>
        <v>488.33</v>
      </c>
      <c r="AY6" s="36">
        <f t="shared" si="6"/>
        <v>377.63</v>
      </c>
      <c r="AZ6" s="36">
        <f t="shared" si="6"/>
        <v>357.34</v>
      </c>
      <c r="BA6" s="36">
        <f t="shared" si="6"/>
        <v>366.03</v>
      </c>
      <c r="BB6" s="36">
        <f t="shared" si="6"/>
        <v>365.18</v>
      </c>
      <c r="BC6" s="36">
        <f t="shared" si="6"/>
        <v>327.77</v>
      </c>
      <c r="BD6" s="35" t="str">
        <f>IF(BD7="","",IF(BD7="-","【-】","【"&amp;SUBSTITUTE(TEXT(BD7,"#,##0.00"),"-","△")&amp;"】"))</f>
        <v>【260.31】</v>
      </c>
      <c r="BE6" s="36">
        <f>IF(BE7="",NA(),BE7)</f>
        <v>85.53</v>
      </c>
      <c r="BF6" s="36">
        <f t="shared" ref="BF6:BN6" si="7">IF(BF7="",NA(),BF7)</f>
        <v>81.11</v>
      </c>
      <c r="BG6" s="36">
        <f t="shared" si="7"/>
        <v>78.77</v>
      </c>
      <c r="BH6" s="36">
        <f t="shared" si="7"/>
        <v>75.59</v>
      </c>
      <c r="BI6" s="36">
        <f t="shared" si="7"/>
        <v>73.81</v>
      </c>
      <c r="BJ6" s="36">
        <f t="shared" si="7"/>
        <v>364.71</v>
      </c>
      <c r="BK6" s="36">
        <f t="shared" si="7"/>
        <v>373.69</v>
      </c>
      <c r="BL6" s="36">
        <f t="shared" si="7"/>
        <v>370.12</v>
      </c>
      <c r="BM6" s="36">
        <f t="shared" si="7"/>
        <v>371.65</v>
      </c>
      <c r="BN6" s="36">
        <f t="shared" si="7"/>
        <v>397.1</v>
      </c>
      <c r="BO6" s="35" t="str">
        <f>IF(BO7="","",IF(BO7="-","【-】","【"&amp;SUBSTITUTE(TEXT(BO7,"#,##0.00"),"-","△")&amp;"】"))</f>
        <v>【275.67】</v>
      </c>
      <c r="BP6" s="36">
        <f>IF(BP7="",NA(),BP7)</f>
        <v>113.1</v>
      </c>
      <c r="BQ6" s="36">
        <f t="shared" ref="BQ6:BY6" si="8">IF(BQ7="",NA(),BQ7)</f>
        <v>115.61</v>
      </c>
      <c r="BR6" s="36">
        <f t="shared" si="8"/>
        <v>104.54</v>
      </c>
      <c r="BS6" s="36">
        <f t="shared" si="8"/>
        <v>108.74</v>
      </c>
      <c r="BT6" s="36">
        <f t="shared" si="8"/>
        <v>105.87</v>
      </c>
      <c r="BU6" s="36">
        <f t="shared" si="8"/>
        <v>100.65</v>
      </c>
      <c r="BV6" s="36">
        <f t="shared" si="8"/>
        <v>99.87</v>
      </c>
      <c r="BW6" s="36">
        <f t="shared" si="8"/>
        <v>100.42</v>
      </c>
      <c r="BX6" s="36">
        <f t="shared" si="8"/>
        <v>98.77</v>
      </c>
      <c r="BY6" s="36">
        <f t="shared" si="8"/>
        <v>95.79</v>
      </c>
      <c r="BZ6" s="35" t="str">
        <f>IF(BZ7="","",IF(BZ7="-","【-】","【"&amp;SUBSTITUTE(TEXT(BZ7,"#,##0.00"),"-","△")&amp;"】"))</f>
        <v>【100.05】</v>
      </c>
      <c r="CA6" s="36">
        <f>IF(CA7="",NA(),CA7)</f>
        <v>142.76</v>
      </c>
      <c r="CB6" s="36">
        <f t="shared" ref="CB6:CJ6" si="9">IF(CB7="",NA(),CB7)</f>
        <v>141.08000000000001</v>
      </c>
      <c r="CC6" s="36">
        <f t="shared" si="9"/>
        <v>155.41999999999999</v>
      </c>
      <c r="CD6" s="36">
        <f t="shared" si="9"/>
        <v>147.57</v>
      </c>
      <c r="CE6" s="36">
        <f t="shared" si="9"/>
        <v>143.56</v>
      </c>
      <c r="CF6" s="36">
        <f t="shared" si="9"/>
        <v>170.19</v>
      </c>
      <c r="CG6" s="36">
        <f t="shared" si="9"/>
        <v>171.81</v>
      </c>
      <c r="CH6" s="36">
        <f t="shared" si="9"/>
        <v>171.67</v>
      </c>
      <c r="CI6" s="36">
        <f t="shared" si="9"/>
        <v>173.67</v>
      </c>
      <c r="CJ6" s="36">
        <f t="shared" si="9"/>
        <v>171.13</v>
      </c>
      <c r="CK6" s="35" t="str">
        <f>IF(CK7="","",IF(CK7="-","【-】","【"&amp;SUBSTITUTE(TEXT(CK7,"#,##0.00"),"-","△")&amp;"】"))</f>
        <v>【166.40】</v>
      </c>
      <c r="CL6" s="36">
        <f>IF(CL7="",NA(),CL7)</f>
        <v>73.36</v>
      </c>
      <c r="CM6" s="36">
        <f t="shared" ref="CM6:CU6" si="10">IF(CM7="",NA(),CM7)</f>
        <v>74.709999999999994</v>
      </c>
      <c r="CN6" s="36">
        <f t="shared" si="10"/>
        <v>72.47</v>
      </c>
      <c r="CO6" s="36">
        <f t="shared" si="10"/>
        <v>73.42</v>
      </c>
      <c r="CP6" s="36">
        <f t="shared" si="10"/>
        <v>89.09</v>
      </c>
      <c r="CQ6" s="36">
        <f t="shared" si="10"/>
        <v>59.01</v>
      </c>
      <c r="CR6" s="36">
        <f t="shared" si="10"/>
        <v>60.03</v>
      </c>
      <c r="CS6" s="36">
        <f t="shared" si="10"/>
        <v>59.74</v>
      </c>
      <c r="CT6" s="36">
        <f t="shared" si="10"/>
        <v>59.67</v>
      </c>
      <c r="CU6" s="36">
        <f t="shared" si="10"/>
        <v>60.12</v>
      </c>
      <c r="CV6" s="35" t="str">
        <f>IF(CV7="","",IF(CV7="-","【-】","【"&amp;SUBSTITUTE(TEXT(CV7,"#,##0.00"),"-","△")&amp;"】"))</f>
        <v>【60.69】</v>
      </c>
      <c r="CW6" s="36">
        <f>IF(CW7="",NA(),CW7)</f>
        <v>93.56</v>
      </c>
      <c r="CX6" s="36">
        <f t="shared" ref="CX6:DF6" si="11">IF(CX7="",NA(),CX7)</f>
        <v>92.42</v>
      </c>
      <c r="CY6" s="36">
        <f t="shared" si="11"/>
        <v>94.71</v>
      </c>
      <c r="CZ6" s="36">
        <f t="shared" si="11"/>
        <v>94.38</v>
      </c>
      <c r="DA6" s="36">
        <f t="shared" si="11"/>
        <v>94.01</v>
      </c>
      <c r="DB6" s="36">
        <f t="shared" si="11"/>
        <v>85.37</v>
      </c>
      <c r="DC6" s="36">
        <f t="shared" si="11"/>
        <v>84.81</v>
      </c>
      <c r="DD6" s="36">
        <f t="shared" si="11"/>
        <v>84.8</v>
      </c>
      <c r="DE6" s="36">
        <f t="shared" si="11"/>
        <v>84.6</v>
      </c>
      <c r="DF6" s="36">
        <f t="shared" si="11"/>
        <v>84.24</v>
      </c>
      <c r="DG6" s="35" t="str">
        <f>IF(DG7="","",IF(DG7="-","【-】","【"&amp;SUBSTITUTE(TEXT(DG7,"#,##0.00"),"-","△")&amp;"】"))</f>
        <v>【89.82】</v>
      </c>
      <c r="DH6" s="36">
        <f>IF(DH7="",NA(),DH7)</f>
        <v>52.36</v>
      </c>
      <c r="DI6" s="36">
        <f t="shared" ref="DI6:DQ6" si="12">IF(DI7="",NA(),DI7)</f>
        <v>50.03</v>
      </c>
      <c r="DJ6" s="36">
        <f t="shared" si="12"/>
        <v>50.32</v>
      </c>
      <c r="DK6" s="36">
        <f t="shared" si="12"/>
        <v>49.78</v>
      </c>
      <c r="DL6" s="36">
        <f t="shared" si="12"/>
        <v>50.17</v>
      </c>
      <c r="DM6" s="36">
        <f t="shared" si="12"/>
        <v>46.9</v>
      </c>
      <c r="DN6" s="36">
        <f t="shared" si="12"/>
        <v>47.28</v>
      </c>
      <c r="DO6" s="36">
        <f t="shared" si="12"/>
        <v>47.66</v>
      </c>
      <c r="DP6" s="36">
        <f t="shared" si="12"/>
        <v>48.17</v>
      </c>
      <c r="DQ6" s="36">
        <f t="shared" si="12"/>
        <v>48.83</v>
      </c>
      <c r="DR6" s="35" t="str">
        <f>IF(DR7="","",IF(DR7="-","【-】","【"&amp;SUBSTITUTE(TEXT(DR7,"#,##0.00"),"-","△")&amp;"】"))</f>
        <v>【50.19】</v>
      </c>
      <c r="DS6" s="36">
        <f>IF(DS7="",NA(),DS7)</f>
        <v>38.119999999999997</v>
      </c>
      <c r="DT6" s="36">
        <f t="shared" ref="DT6:EB6" si="13">IF(DT7="",NA(),DT7)</f>
        <v>39.75</v>
      </c>
      <c r="DU6" s="36">
        <f t="shared" si="13"/>
        <v>37.619999999999997</v>
      </c>
      <c r="DV6" s="36">
        <f t="shared" si="13"/>
        <v>37.22</v>
      </c>
      <c r="DW6" s="36">
        <f t="shared" si="13"/>
        <v>36.1</v>
      </c>
      <c r="DX6" s="36">
        <f t="shared" si="13"/>
        <v>12.03</v>
      </c>
      <c r="DY6" s="36">
        <f t="shared" si="13"/>
        <v>12.19</v>
      </c>
      <c r="DZ6" s="36">
        <f t="shared" si="13"/>
        <v>15.1</v>
      </c>
      <c r="EA6" s="36">
        <f t="shared" si="13"/>
        <v>17.12</v>
      </c>
      <c r="EB6" s="36">
        <f t="shared" si="13"/>
        <v>18.18</v>
      </c>
      <c r="EC6" s="35" t="str">
        <f>IF(EC7="","",IF(EC7="-","【-】","【"&amp;SUBSTITUTE(TEXT(EC7,"#,##0.00"),"-","△")&amp;"】"))</f>
        <v>【20.63】</v>
      </c>
      <c r="ED6" s="36">
        <f>IF(ED7="",NA(),ED7)</f>
        <v>0.52</v>
      </c>
      <c r="EE6" s="36">
        <f t="shared" ref="EE6:EM6" si="14">IF(EE7="",NA(),EE7)</f>
        <v>0.79</v>
      </c>
      <c r="EF6" s="36">
        <f t="shared" si="14"/>
        <v>0.31</v>
      </c>
      <c r="EG6" s="36">
        <f t="shared" si="14"/>
        <v>0.88</v>
      </c>
      <c r="EH6" s="36">
        <f t="shared" si="14"/>
        <v>1.56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273015</v>
      </c>
      <c r="D7" s="38">
        <v>46</v>
      </c>
      <c r="E7" s="38">
        <v>1</v>
      </c>
      <c r="F7" s="38">
        <v>0</v>
      </c>
      <c r="G7" s="38">
        <v>1</v>
      </c>
      <c r="H7" s="38" t="s">
        <v>93</v>
      </c>
      <c r="I7" s="38" t="s">
        <v>94</v>
      </c>
      <c r="J7" s="38" t="s">
        <v>95</v>
      </c>
      <c r="K7" s="38" t="s">
        <v>96</v>
      </c>
      <c r="L7" s="38" t="s">
        <v>97</v>
      </c>
      <c r="M7" s="38" t="s">
        <v>98</v>
      </c>
      <c r="N7" s="39" t="s">
        <v>99</v>
      </c>
      <c r="O7" s="39">
        <v>89.61</v>
      </c>
      <c r="P7" s="39">
        <v>99.97</v>
      </c>
      <c r="Q7" s="39">
        <v>2926</v>
      </c>
      <c r="R7" s="39">
        <v>31916</v>
      </c>
      <c r="S7" s="39">
        <v>16.809999999999999</v>
      </c>
      <c r="T7" s="39">
        <v>1898.63</v>
      </c>
      <c r="U7" s="39">
        <v>31972</v>
      </c>
      <c r="V7" s="39">
        <v>4.05</v>
      </c>
      <c r="W7" s="39">
        <v>7894.32</v>
      </c>
      <c r="X7" s="39">
        <v>115.69</v>
      </c>
      <c r="Y7" s="39">
        <v>117.34</v>
      </c>
      <c r="Z7" s="39">
        <v>127.17</v>
      </c>
      <c r="AA7" s="39">
        <v>114.19</v>
      </c>
      <c r="AB7" s="39">
        <v>116.74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465.71</v>
      </c>
      <c r="AU7" s="39">
        <v>777.58</v>
      </c>
      <c r="AV7" s="39">
        <v>742.86</v>
      </c>
      <c r="AW7" s="39">
        <v>427.71</v>
      </c>
      <c r="AX7" s="39">
        <v>488.33</v>
      </c>
      <c r="AY7" s="39">
        <v>377.63</v>
      </c>
      <c r="AZ7" s="39">
        <v>357.34</v>
      </c>
      <c r="BA7" s="39">
        <v>366.03</v>
      </c>
      <c r="BB7" s="39">
        <v>365.18</v>
      </c>
      <c r="BC7" s="39">
        <v>327.77</v>
      </c>
      <c r="BD7" s="39">
        <v>260.31</v>
      </c>
      <c r="BE7" s="39">
        <v>85.53</v>
      </c>
      <c r="BF7" s="39">
        <v>81.11</v>
      </c>
      <c r="BG7" s="39">
        <v>78.77</v>
      </c>
      <c r="BH7" s="39">
        <v>75.59</v>
      </c>
      <c r="BI7" s="39">
        <v>73.81</v>
      </c>
      <c r="BJ7" s="39">
        <v>364.71</v>
      </c>
      <c r="BK7" s="39">
        <v>373.69</v>
      </c>
      <c r="BL7" s="39">
        <v>370.12</v>
      </c>
      <c r="BM7" s="39">
        <v>371.65</v>
      </c>
      <c r="BN7" s="39">
        <v>397.1</v>
      </c>
      <c r="BO7" s="39">
        <v>275.67</v>
      </c>
      <c r="BP7" s="39">
        <v>113.1</v>
      </c>
      <c r="BQ7" s="39">
        <v>115.61</v>
      </c>
      <c r="BR7" s="39">
        <v>104.54</v>
      </c>
      <c r="BS7" s="39">
        <v>108.74</v>
      </c>
      <c r="BT7" s="39">
        <v>105.87</v>
      </c>
      <c r="BU7" s="39">
        <v>100.65</v>
      </c>
      <c r="BV7" s="39">
        <v>99.87</v>
      </c>
      <c r="BW7" s="39">
        <v>100.42</v>
      </c>
      <c r="BX7" s="39">
        <v>98.77</v>
      </c>
      <c r="BY7" s="39">
        <v>95.79</v>
      </c>
      <c r="BZ7" s="39">
        <v>100.05</v>
      </c>
      <c r="CA7" s="39">
        <v>142.76</v>
      </c>
      <c r="CB7" s="39">
        <v>141.08000000000001</v>
      </c>
      <c r="CC7" s="39">
        <v>155.41999999999999</v>
      </c>
      <c r="CD7" s="39">
        <v>147.57</v>
      </c>
      <c r="CE7" s="39">
        <v>143.56</v>
      </c>
      <c r="CF7" s="39">
        <v>170.19</v>
      </c>
      <c r="CG7" s="39">
        <v>171.81</v>
      </c>
      <c r="CH7" s="39">
        <v>171.67</v>
      </c>
      <c r="CI7" s="39">
        <v>173.67</v>
      </c>
      <c r="CJ7" s="39">
        <v>171.13</v>
      </c>
      <c r="CK7" s="39">
        <v>166.4</v>
      </c>
      <c r="CL7" s="39">
        <v>73.36</v>
      </c>
      <c r="CM7" s="39">
        <v>74.709999999999994</v>
      </c>
      <c r="CN7" s="39">
        <v>72.47</v>
      </c>
      <c r="CO7" s="39">
        <v>73.42</v>
      </c>
      <c r="CP7" s="39">
        <v>89.09</v>
      </c>
      <c r="CQ7" s="39">
        <v>59.01</v>
      </c>
      <c r="CR7" s="39">
        <v>60.03</v>
      </c>
      <c r="CS7" s="39">
        <v>59.74</v>
      </c>
      <c r="CT7" s="39">
        <v>59.67</v>
      </c>
      <c r="CU7" s="39">
        <v>60.12</v>
      </c>
      <c r="CV7" s="39">
        <v>60.69</v>
      </c>
      <c r="CW7" s="39">
        <v>93.56</v>
      </c>
      <c r="CX7" s="39">
        <v>92.42</v>
      </c>
      <c r="CY7" s="39">
        <v>94.71</v>
      </c>
      <c r="CZ7" s="39">
        <v>94.38</v>
      </c>
      <c r="DA7" s="39">
        <v>94.01</v>
      </c>
      <c r="DB7" s="39">
        <v>85.37</v>
      </c>
      <c r="DC7" s="39">
        <v>84.81</v>
      </c>
      <c r="DD7" s="39">
        <v>84.8</v>
      </c>
      <c r="DE7" s="39">
        <v>84.6</v>
      </c>
      <c r="DF7" s="39">
        <v>84.24</v>
      </c>
      <c r="DG7" s="39">
        <v>89.82</v>
      </c>
      <c r="DH7" s="39">
        <v>52.36</v>
      </c>
      <c r="DI7" s="39">
        <v>50.03</v>
      </c>
      <c r="DJ7" s="39">
        <v>50.32</v>
      </c>
      <c r="DK7" s="39">
        <v>49.78</v>
      </c>
      <c r="DL7" s="39">
        <v>50.17</v>
      </c>
      <c r="DM7" s="39">
        <v>46.9</v>
      </c>
      <c r="DN7" s="39">
        <v>47.28</v>
      </c>
      <c r="DO7" s="39">
        <v>47.66</v>
      </c>
      <c r="DP7" s="39">
        <v>48.17</v>
      </c>
      <c r="DQ7" s="39">
        <v>48.83</v>
      </c>
      <c r="DR7" s="39">
        <v>50.19</v>
      </c>
      <c r="DS7" s="39">
        <v>38.119999999999997</v>
      </c>
      <c r="DT7" s="39">
        <v>39.75</v>
      </c>
      <c r="DU7" s="39">
        <v>37.619999999999997</v>
      </c>
      <c r="DV7" s="39">
        <v>37.22</v>
      </c>
      <c r="DW7" s="39">
        <v>36.1</v>
      </c>
      <c r="DX7" s="39">
        <v>12.03</v>
      </c>
      <c r="DY7" s="39">
        <v>12.19</v>
      </c>
      <c r="DZ7" s="39">
        <v>15.1</v>
      </c>
      <c r="EA7" s="39">
        <v>17.12</v>
      </c>
      <c r="EB7" s="39">
        <v>18.18</v>
      </c>
      <c r="EC7" s="39">
        <v>20.63</v>
      </c>
      <c r="ED7" s="39">
        <v>0.52</v>
      </c>
      <c r="EE7" s="39">
        <v>0.79</v>
      </c>
      <c r="EF7" s="39">
        <v>0.31</v>
      </c>
      <c r="EG7" s="39">
        <v>0.88</v>
      </c>
      <c r="EH7" s="39">
        <v>1.56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2022-02-10T09:18:28Z</cp:lastPrinted>
  <dcterms:created xsi:type="dcterms:W3CDTF">2021-12-03T06:53:24Z</dcterms:created>
  <dcterms:modified xsi:type="dcterms:W3CDTF">2022-02-10T09:18:29Z</dcterms:modified>
  <cp:category/>
</cp:coreProperties>
</file>