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3団体回答\33 阪南市●\"/>
    </mc:Choice>
  </mc:AlternateContent>
  <workbookProtection workbookAlgorithmName="SHA-512" workbookHashValue="TnRLW0BjdaeGRRVTnGZDulTCvkUDiVc4Yh+TDvvJrPLDudSrKtdZ4bs6DkHVdvH0CDFEUmH3887gG/6Z+YGhtQ==" workbookSaltValue="Qg1rNEmXFmWxGiw2PShPWg==" workbookSpinCount="100000" lockStructure="1"/>
  <bookViews>
    <workbookView xWindow="-120" yWindow="-120" windowWidth="19440" windowHeight="15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P6" i="5"/>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L10" i="4"/>
  <c r="AD10" i="4"/>
  <c r="W10" i="4"/>
  <c r="P10" i="4"/>
  <c r="B10" i="4"/>
  <c r="BB8" i="4"/>
  <c r="AT8" i="4"/>
  <c r="AD8" i="4"/>
  <c r="P8" i="4"/>
  <c r="I8" i="4"/>
  <c r="B8" i="4"/>
</calcChain>
</file>

<file path=xl/sharedStrings.xml><?xml version="1.0" encoding="utf-8"?>
<sst xmlns="http://schemas.openxmlformats.org/spreadsheetml/2006/main" count="278" uniqueCount="117">
  <si>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</si>
  <si>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</si>
  <si>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</si>
  <si>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</si>
  <si>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</si>
  <si>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</si>
  <si>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</si>
  <si>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</si>
  <si>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</si>
  <si>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</si>
  <si>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</si>
  <si>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</si>
  <si>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</si>
  <si>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</si>
  <si>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</si>
  <si>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</si>
  <si>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</si>
  <si>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</si>
  <si>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</si>
  <si>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</si>
  <si>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</si>
  <si>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</si>
  <si>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</si>
  <si>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</si>
  <si>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</si>
  <si>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</si>
  <si>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</si>
  <si>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</si>
  <si>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</si>
  <si>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</si>
  <si>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</si>
  <si>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</si>
  <si>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</si>
  <si>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</si>
  <si>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</si>
  <si>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</si>
  <si>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</si>
  <si>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</si>
  <si>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</si>
  <si>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</si>
  <si>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</si>
  <si>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</si>
  <si>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</si>
  <si>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</si>
  <si>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</si>
  <si>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</si>
  <si>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</si>
  <si>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</si>
  <si>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</si>
  <si>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</si>
  <si>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</si>
  <si>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</si>
  <si>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</si>
  <si>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</si>
  <si>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</si>
  <si>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</si>
  <si>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</si>
  <si>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</si>
  <si>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</si>
  <si>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</si>
  <si>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</si>
  <si>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</si>
  <si>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</si>
  <si>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</si>
  <si>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</si>
  <si>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</si>
  <si>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</si>
  <si>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</si>
  <si>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</si>
  <si>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</si>
  <si>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</si>
  <si>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</si>
  <si>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</si>
  <si>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</si>
  <si>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</si>
  <si>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</si>
  <si>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</si>
  <si>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</si>
  <si>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</si>
  <si>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</si>
  <si>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</si>
  <si>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</si>
  <si>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</si>
  <si>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</si>
  <si>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</si>
  <si>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</si>
  <si>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</si>
  <si>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</si>
  <si>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</si>
  <si>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</si>
  <si>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</si>
  <si>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</si>
  <si>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</si>
  <si>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</si>
  <si>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</si>
  <si>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</si>
  <si>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阪南市</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</si>
  <si>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</si>
  <si>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</si>
  <si>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</si>
  <si>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</si>
  <si>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</si>
  <si>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</si>
  <si>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</si>
  <si>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</si>
  <si>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</si>
  <si>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</si>
  <si>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</si>
  <si>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</si>
  <si>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</si>
  <si>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</si>
  <si>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</si>
  <si>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</si>
  <si>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</si>
  <si>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※平成30年度より地方公営企業法を一部適用したため、平成29年度以前の数値は計上していません。
　①②今年度は約70万円の純損失が発生したことに伴い、経常収支比率が100％を若干下回るとともに、累積欠損金比率も微増しました。これは、本市の下水道普及率が53.11%と大阪府内でも低いため、下水道使用料のみでは経常費用の維持管理費は賄えても、資本費（減価償却費＋企業債利息）までは賄いきれず、その不足分は依然として一般会計に依存している状況です。
　③流動比率が低い理由は、下水道使用料が低いため、現預金が少ないこと、また、過去の下水道整備への投資や事業費を補うために借り入れた企業債の償還金が大きいためです。
　④企業債残高対事業規模比率が類似団体平均値よりも低いのは、平成15年度以降、行財政改革により、下水道整備への投資及び企業債の借入を抑制したためです。
　⑤経費回収率は100％を下回っており、下水道使用料で汚水処理費を賄えていない状況です。本要因は、前述のとおり普及率の低さから下水道使用料が低く、汚水処理費の資本費については一部しか賄えていないこと、また、地方公営企業法一部適用に伴い、算出数値の違いなどにより汚水処理原価が増加したことなどが考えられます。
　⑥汚水処理原価については、一般会計より分流式下水道等に要する経費を受け入れていますが、それでもなお類似団体平均値よりも高い数値となっており、さらに当該経費を除くと261.04円と非常に高い数値となります。これは、前述のとおり過去の投資などにより減価償却費や企業債利息の資本費が高いためです。
　⑦施設利用率は、単独処理場を設置していないため、当該値を計上していません。
　⑧水洗化率については、未接続世帯への各戸訪問によるアンケート調査など水洗化率向上に努め、類似団体平均値と同水準にありますが、今後、本市処理区域内の高齢化や人口減少等の影響により減少傾向に転じる恐れがあります。</t>
    <rPh sb="52" eb="55">
      <t>コンネンド</t>
    </rPh>
    <rPh sb="56" eb="57">
      <t>ヤク</t>
    </rPh>
    <rPh sb="59" eb="61">
      <t>マンエン</t>
    </rPh>
    <rPh sb="66" eb="68">
      <t>ハッセイ</t>
    </rPh>
    <rPh sb="73" eb="74">
      <t>トモナ</t>
    </rPh>
    <rPh sb="76" eb="78">
      <t>ケイジョウ</t>
    </rPh>
    <rPh sb="78" eb="80">
      <t>シュウシ</t>
    </rPh>
    <rPh sb="80" eb="82">
      <t>ヒリツ</t>
    </rPh>
    <rPh sb="88" eb="90">
      <t>ジャッカン</t>
    </rPh>
    <rPh sb="98" eb="100">
      <t>ルイセキ</t>
    </rPh>
    <rPh sb="100" eb="102">
      <t>ケッソン</t>
    </rPh>
    <rPh sb="102" eb="103">
      <t>キン</t>
    </rPh>
    <rPh sb="103" eb="105">
      <t>ヒリツ</t>
    </rPh>
    <rPh sb="106" eb="108">
      <t>ビゾウ</t>
    </rPh>
    <rPh sb="117" eb="119">
      <t>ホンシ</t>
    </rPh>
    <rPh sb="120" eb="123">
      <t>ゲスイドウ</t>
    </rPh>
    <rPh sb="123" eb="125">
      <t>フキュウ</t>
    </rPh>
    <rPh sb="125" eb="126">
      <t>リツ</t>
    </rPh>
    <rPh sb="134" eb="137">
      <t>オオサカフ</t>
    </rPh>
    <rPh sb="137" eb="138">
      <t>ウチ</t>
    </rPh>
    <rPh sb="140" eb="141">
      <t>ヒク</t>
    </rPh>
    <rPh sb="145" eb="148">
      <t>ゲスイドウ</t>
    </rPh>
    <rPh sb="148" eb="151">
      <t>シヨウリョウ</t>
    </rPh>
    <rPh sb="155" eb="157">
      <t>ケイジョウ</t>
    </rPh>
    <rPh sb="157" eb="159">
      <t>ヒヨウ</t>
    </rPh>
    <rPh sb="160" eb="162">
      <t>イジ</t>
    </rPh>
    <rPh sb="162" eb="165">
      <t>カンリヒ</t>
    </rPh>
    <rPh sb="166" eb="167">
      <t>マカナ</t>
    </rPh>
    <rPh sb="171" eb="173">
      <t>シホン</t>
    </rPh>
    <rPh sb="173" eb="174">
      <t>ヒ</t>
    </rPh>
    <rPh sb="175" eb="177">
      <t>ゲンカ</t>
    </rPh>
    <rPh sb="177" eb="179">
      <t>ショウキャク</t>
    </rPh>
    <rPh sb="179" eb="180">
      <t>ヒ</t>
    </rPh>
    <rPh sb="181" eb="183">
      <t>キギョウ</t>
    </rPh>
    <rPh sb="183" eb="184">
      <t>サイ</t>
    </rPh>
    <rPh sb="184" eb="186">
      <t>リソク</t>
    </rPh>
    <rPh sb="190" eb="191">
      <t>マカナ</t>
    </rPh>
    <rPh sb="198" eb="201">
      <t>フソクブン</t>
    </rPh>
    <rPh sb="202" eb="204">
      <t>イゼン</t>
    </rPh>
    <rPh sb="207" eb="209">
      <t>イッパン</t>
    </rPh>
    <rPh sb="209" eb="211">
      <t>カイケイ</t>
    </rPh>
    <rPh sb="212" eb="214">
      <t>イゾン</t>
    </rPh>
    <rPh sb="218" eb="220">
      <t>ジョウキョウ</t>
    </rPh>
    <rPh sb="596" eb="597">
      <t>タカ</t>
    </rPh>
    <phoneticPr fontId="4"/>
  </si>
  <si>
    <t xml:space="preserve"> 独自の終末処理場を有しない本市は、大阪府南部水みらいセンターにて下水の処理を行い、その運営経費を負担しています。
　また、供用開始前後の施設建設経費の財源に充てた企業債の償還額がピークを迎え、下水道事業会計のみならず、一般会計も非常に厳しい財政状況にあることから、阪南市行政経営計画に基づき、効率的な手法、箇所を選定した施設整備の実施に努め、下水道人口の普及率、下水道接続率向上に取り組んでいます。
　さらに、高齢化の進展や人口減少、節水機器の普及などにより有収水量は減少傾向にあり、今後も下水道使用料の減少が予想される一方で、近い将来、公共下水道の整備及び老朽管の更新の事業を並行して進める必要が生じるなど多額の投資額が見込まれ、非常に厳しい下水道事業経営になると予測しています。
　そこで、平成31年４月より手数料の見直し、令和元年10月より平均改定率８％の下水道使用料の値上げの実施、令和元年度末に「ストックマネジメント計画」の策定を行い、さらに令和２年度末に「経営戦略」を策定しました。今後は、それらに基づき、計画的な建設・更新工事、下水道施設の効率的な維持管理、費用対効果を踏まえた経費の節減など経営の効率化に努めるとともに、下水道使用料の適正化を含め将来を見据えつつ、経営基盤の強化を図り、健全な下水道経営を目指していきます。</t>
    <rPh sb="97" eb="100">
      <t>ゲスイドウ</t>
    </rPh>
    <rPh sb="100" eb="102">
      <t>ジギョウ</t>
    </rPh>
    <rPh sb="102" eb="104">
      <t>カイケイ</t>
    </rPh>
    <rPh sb="110" eb="112">
      <t>イッパン</t>
    </rPh>
    <rPh sb="112" eb="114">
      <t>カイケイ</t>
    </rPh>
    <rPh sb="115" eb="117">
      <t>ヒジョウ</t>
    </rPh>
    <rPh sb="118" eb="119">
      <t>キビ</t>
    </rPh>
    <rPh sb="121" eb="123">
      <t>ザイセイ</t>
    </rPh>
    <rPh sb="123" eb="125">
      <t>ジョウキョウ</t>
    </rPh>
    <rPh sb="414" eb="416">
      <t>ケイカク</t>
    </rPh>
    <rPh sb="421" eb="422">
      <t>オコナ</t>
    </rPh>
    <rPh sb="448" eb="450">
      <t>コンゴ</t>
    </rPh>
    <rPh sb="456" eb="457">
      <t>モト</t>
    </rPh>
    <phoneticPr fontId="4"/>
  </si>
  <si>
    <t>　本市の下水道施設は、経過年数が50年に満たないため、本格的な老朽化対策の時期は到来していませんが、一部民間企業から移管された施設は40年を超えるところもあり、維持管理費の抑制を図るため、長寿命化計画を策定し、平成28年度より民間企業から移管された管の更生事業を行うなど予防保全対策を実施しています。
　また、令和元年度に既存の下水道施設を効率的・計画的に更新・管理するため、「ストックマネジメント計画」を策定し、令和２年度には直近５年間の対象施設の修繕・改築計画を策定しました。
　なお、令和２年度は既存施設の更新工事等を実施しなかったため、③管渠改善率については０となっています。また、①有形固定資産減価償却率については、地方公営企業法適用後から３年経過し、類似団体平均値と同水準になっています。
・H26　一部地域の老朽した下水道管渠にて長寿命化計画を策定
・H27　長寿命化計画にて得た調査結果より改善が必要とされる管渠
　　　 を抽出し年度計画を策定
・H28～H30　民間企業から移管された昭和50年布設の下水道本管の
　　　　　　更生事業を実施
・R1　今後10年間（R2～R11）の既存施設の更新の基本計画である
　　　「ストックマネジメント計画」を策定
・R2　「ストックマネジメント計画」の直近５年間の対象既存施設
　　　の修繕・改築計画を策定</t>
    <rPh sb="126" eb="128">
      <t>コウセイ</t>
    </rPh>
    <rPh sb="155" eb="157">
      <t>レイワ</t>
    </rPh>
    <rPh sb="157" eb="158">
      <t>ガン</t>
    </rPh>
    <rPh sb="158" eb="160">
      <t>ネンド</t>
    </rPh>
    <rPh sb="161" eb="163">
      <t>キゾン</t>
    </rPh>
    <rPh sb="164" eb="167">
      <t>ゲスイドウ</t>
    </rPh>
    <rPh sb="167" eb="169">
      <t>シセツ</t>
    </rPh>
    <rPh sb="170" eb="173">
      <t>コウリツテキ</t>
    </rPh>
    <rPh sb="174" eb="177">
      <t>ケイカクテキ</t>
    </rPh>
    <rPh sb="178" eb="180">
      <t>コウシン</t>
    </rPh>
    <rPh sb="181" eb="183">
      <t>カンリ</t>
    </rPh>
    <rPh sb="199" eb="201">
      <t>ケイカク</t>
    </rPh>
    <rPh sb="203" eb="205">
      <t>サクテイ</t>
    </rPh>
    <rPh sb="207" eb="209">
      <t>レイワ</t>
    </rPh>
    <rPh sb="210" eb="212">
      <t>ネンド</t>
    </rPh>
    <rPh sb="214" eb="216">
      <t>チョッキン</t>
    </rPh>
    <rPh sb="217" eb="219">
      <t>ネンカン</t>
    </rPh>
    <rPh sb="220" eb="222">
      <t>タイショウ</t>
    </rPh>
    <rPh sb="222" eb="224">
      <t>シセツ</t>
    </rPh>
    <rPh sb="225" eb="227">
      <t>シュウゼン</t>
    </rPh>
    <rPh sb="228" eb="230">
      <t>カイチク</t>
    </rPh>
    <rPh sb="230" eb="232">
      <t>ケイカク</t>
    </rPh>
    <rPh sb="233" eb="235">
      <t>サクテイ</t>
    </rPh>
    <rPh sb="245" eb="247">
      <t>レイワ</t>
    </rPh>
    <rPh sb="248" eb="250">
      <t>ネンド</t>
    </rPh>
    <rPh sb="326" eb="327">
      <t>ネン</t>
    </rPh>
    <rPh sb="327" eb="329">
      <t>ケイカ</t>
    </rPh>
    <rPh sb="339" eb="342">
      <t>ドウスイジュン</t>
    </rPh>
    <rPh sb="473" eb="475">
      <t>コウセイ</t>
    </rPh>
    <rPh sb="485" eb="487">
      <t>コンゴ</t>
    </rPh>
    <rPh sb="489" eb="491">
      <t>ネンカン</t>
    </rPh>
    <rPh sb="500" eb="502">
      <t>キゾン</t>
    </rPh>
    <rPh sb="502" eb="504">
      <t>シセツ</t>
    </rPh>
    <rPh sb="505" eb="507">
      <t>コウシン</t>
    </rPh>
    <rPh sb="508" eb="510">
      <t>キホン</t>
    </rPh>
    <rPh sb="510" eb="512">
      <t>ケイカク</t>
    </rPh>
    <rPh sb="530" eb="532">
      <t>ケイカク</t>
    </rPh>
    <rPh sb="534" eb="536">
      <t>サクテイ</t>
    </rPh>
    <rPh sb="552" eb="554">
      <t>ケイカク</t>
    </rPh>
    <rPh sb="556" eb="558">
      <t>チョッキン</t>
    </rPh>
    <rPh sb="559" eb="561">
      <t>ネンカン</t>
    </rPh>
    <rPh sb="562" eb="564">
      <t>タイショウ</t>
    </rPh>
    <rPh sb="564" eb="566">
      <t>キゾン</t>
    </rPh>
    <rPh sb="566" eb="568">
      <t>シセツ</t>
    </rPh>
    <rPh sb="576" eb="578">
      <t>カイチク</t>
    </rPh>
    <rPh sb="578" eb="580">
      <t>ケイカク</t>
    </rPh>
    <rPh sb="581" eb="583">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</si>
</sst>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0.23</c:v>
                </c:pt>
                <c:pt idx="3">
                  <c:v>0.21</c:v>
                </c:pt>
                <c:pt idx="4" formatCode="#,##0.00;&quot;△&quot;#,##0.00">
                  <c:v>0</c:v>
                </c:pt>
              </c:numCache>
            </c:numRef>
          </c:val>
          <c:extLst>
            <c:ext xmlns:c16="http://schemas.microsoft.com/office/drawing/2014/chart" uri="{C3380CC4-5D6E-409C-BE32-E72D297353CC}">
              <c16:uniqueId val="{00000000-3F00-4ACC-BAA8-343BF8A7C4A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c:v>
                </c:pt>
                <c:pt idx="3">
                  <c:v>0.34</c:v>
                </c:pt>
                <c:pt idx="4">
                  <c:v>0.04</c:v>
                </c:pt>
              </c:numCache>
            </c:numRef>
          </c:val>
          <c:smooth val="0"/>
          <c:extLst>
            <c:ext xmlns:c16="http://schemas.microsoft.com/office/drawing/2014/chart" uri="{C3380CC4-5D6E-409C-BE32-E72D297353CC}">
              <c16:uniqueId val="{00000001-3F00-4ACC-BAA8-343BF8A7C4A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41-41F5-B718-02A01F570F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49.98</c:v>
                </c:pt>
                <c:pt idx="3">
                  <c:v>50.06</c:v>
                </c:pt>
                <c:pt idx="4">
                  <c:v>46.3</c:v>
                </c:pt>
              </c:numCache>
            </c:numRef>
          </c:val>
          <c:smooth val="0"/>
          <c:extLst>
            <c:ext xmlns:c16="http://schemas.microsoft.com/office/drawing/2014/chart" uri="{C3380CC4-5D6E-409C-BE32-E72D297353CC}">
              <c16:uniqueId val="{00000001-5F41-41F5-B718-02A01F570F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86.82</c:v>
                </c:pt>
                <c:pt idx="3">
                  <c:v>86.7</c:v>
                </c:pt>
                <c:pt idx="4">
                  <c:v>86.77</c:v>
                </c:pt>
              </c:numCache>
            </c:numRef>
          </c:val>
          <c:extLst>
            <c:ext xmlns:c16="http://schemas.microsoft.com/office/drawing/2014/chart" uri="{C3380CC4-5D6E-409C-BE32-E72D297353CC}">
              <c16:uniqueId val="{00000000-0797-4FD3-BD37-AAF28A9C67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87.09</c:v>
                </c:pt>
                <c:pt idx="3">
                  <c:v>85.79</c:v>
                </c:pt>
                <c:pt idx="4">
                  <c:v>85.01</c:v>
                </c:pt>
              </c:numCache>
            </c:numRef>
          </c:val>
          <c:smooth val="0"/>
          <c:extLst>
            <c:ext xmlns:c16="http://schemas.microsoft.com/office/drawing/2014/chart" uri="{C3380CC4-5D6E-409C-BE32-E72D297353CC}">
              <c16:uniqueId val="{00000001-0797-4FD3-BD37-AAF28A9C67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98.46</c:v>
                </c:pt>
                <c:pt idx="3">
                  <c:v>102.1</c:v>
                </c:pt>
                <c:pt idx="4">
                  <c:v>99.94</c:v>
                </c:pt>
              </c:numCache>
            </c:numRef>
          </c:val>
          <c:extLst>
            <c:ext xmlns:c16="http://schemas.microsoft.com/office/drawing/2014/chart" uri="{C3380CC4-5D6E-409C-BE32-E72D297353CC}">
              <c16:uniqueId val="{00000000-F48E-4797-9784-A88334B225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106.92</c:v>
                </c:pt>
                <c:pt idx="3">
                  <c:v>105.14</c:v>
                </c:pt>
                <c:pt idx="4">
                  <c:v>106.75</c:v>
                </c:pt>
              </c:numCache>
            </c:numRef>
          </c:val>
          <c:smooth val="0"/>
          <c:extLst>
            <c:ext xmlns:c16="http://schemas.microsoft.com/office/drawing/2014/chart" uri="{C3380CC4-5D6E-409C-BE32-E72D297353CC}">
              <c16:uniqueId val="{00000001-F48E-4797-9784-A88334B225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2.92</c:v>
                </c:pt>
                <c:pt idx="3">
                  <c:v>5.81</c:v>
                </c:pt>
                <c:pt idx="4">
                  <c:v>8.69</c:v>
                </c:pt>
              </c:numCache>
            </c:numRef>
          </c:val>
          <c:extLst>
            <c:ext xmlns:c16="http://schemas.microsoft.com/office/drawing/2014/chart" uri="{C3380CC4-5D6E-409C-BE32-E72D297353CC}">
              <c16:uniqueId val="{00000000-8FEB-4852-BCEC-92251E729B7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18.600000000000001</c:v>
                </c:pt>
                <c:pt idx="3">
                  <c:v>18.04</c:v>
                </c:pt>
                <c:pt idx="4">
                  <c:v>9.0399999999999991</c:v>
                </c:pt>
              </c:numCache>
            </c:numRef>
          </c:val>
          <c:smooth val="0"/>
          <c:extLst>
            <c:ext xmlns:c16="http://schemas.microsoft.com/office/drawing/2014/chart" uri="{C3380CC4-5D6E-409C-BE32-E72D297353CC}">
              <c16:uniqueId val="{00000001-8FEB-4852-BCEC-92251E729B7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C5-4BC4-91E3-9DF6AFB977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FC5-4BC4-91E3-9DF6AFB977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6.13</c:v>
                </c:pt>
                <c:pt idx="3">
                  <c:v>0.61</c:v>
                </c:pt>
                <c:pt idx="4">
                  <c:v>0.75</c:v>
                </c:pt>
              </c:numCache>
            </c:numRef>
          </c:val>
          <c:extLst>
            <c:ext xmlns:c16="http://schemas.microsoft.com/office/drawing/2014/chart" uri="{C3380CC4-5D6E-409C-BE32-E72D297353CC}">
              <c16:uniqueId val="{00000000-D21D-4C5D-A1D4-C2628719C2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1.03</c:v>
                </c:pt>
                <c:pt idx="3">
                  <c:v>11.56</c:v>
                </c:pt>
                <c:pt idx="4">
                  <c:v>7.23</c:v>
                </c:pt>
              </c:numCache>
            </c:numRef>
          </c:val>
          <c:smooth val="0"/>
          <c:extLst>
            <c:ext xmlns:c16="http://schemas.microsoft.com/office/drawing/2014/chart" uri="{C3380CC4-5D6E-409C-BE32-E72D297353CC}">
              <c16:uniqueId val="{00000001-D21D-4C5D-A1D4-C2628719C2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25.81</c:v>
                </c:pt>
                <c:pt idx="3">
                  <c:v>17.940000000000001</c:v>
                </c:pt>
                <c:pt idx="4">
                  <c:v>23.98</c:v>
                </c:pt>
              </c:numCache>
            </c:numRef>
          </c:val>
          <c:extLst>
            <c:ext xmlns:c16="http://schemas.microsoft.com/office/drawing/2014/chart" uri="{C3380CC4-5D6E-409C-BE32-E72D297353CC}">
              <c16:uniqueId val="{00000000-4D7A-401F-932A-7FA4F0ED14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49.02</c:v>
                </c:pt>
                <c:pt idx="3">
                  <c:v>54.41</c:v>
                </c:pt>
                <c:pt idx="4">
                  <c:v>38.76</c:v>
                </c:pt>
              </c:numCache>
            </c:numRef>
          </c:val>
          <c:smooth val="0"/>
          <c:extLst>
            <c:ext xmlns:c16="http://schemas.microsoft.com/office/drawing/2014/chart" uri="{C3380CC4-5D6E-409C-BE32-E72D297353CC}">
              <c16:uniqueId val="{00000001-4D7A-401F-932A-7FA4F0ED14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672.83</c:v>
                </c:pt>
                <c:pt idx="3">
                  <c:v>954.65</c:v>
                </c:pt>
                <c:pt idx="4">
                  <c:v>777.96</c:v>
                </c:pt>
              </c:numCache>
            </c:numRef>
          </c:val>
          <c:extLst>
            <c:ext xmlns:c16="http://schemas.microsoft.com/office/drawing/2014/chart" uri="{C3380CC4-5D6E-409C-BE32-E72D297353CC}">
              <c16:uniqueId val="{00000000-8F02-4426-A160-BF82F4BE32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948.07</c:v>
                </c:pt>
                <c:pt idx="3">
                  <c:v>1105.9100000000001</c:v>
                </c:pt>
                <c:pt idx="4">
                  <c:v>1303.55</c:v>
                </c:pt>
              </c:numCache>
            </c:numRef>
          </c:val>
          <c:smooth val="0"/>
          <c:extLst>
            <c:ext xmlns:c16="http://schemas.microsoft.com/office/drawing/2014/chart" uri="{C3380CC4-5D6E-409C-BE32-E72D297353CC}">
              <c16:uniqueId val="{00000001-8F02-4426-A160-BF82F4BE32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91.72</c:v>
                </c:pt>
                <c:pt idx="3">
                  <c:v>71.069999999999993</c:v>
                </c:pt>
                <c:pt idx="4">
                  <c:v>82.09</c:v>
                </c:pt>
              </c:numCache>
            </c:numRef>
          </c:val>
          <c:extLst>
            <c:ext xmlns:c16="http://schemas.microsoft.com/office/drawing/2014/chart" uri="{C3380CC4-5D6E-409C-BE32-E72D297353CC}">
              <c16:uniqueId val="{00000000-0093-419F-9E36-E0251CB42A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83.31</c:v>
                </c:pt>
                <c:pt idx="3">
                  <c:v>76.319999999999993</c:v>
                </c:pt>
                <c:pt idx="4">
                  <c:v>78.510000000000005</c:v>
                </c:pt>
              </c:numCache>
            </c:numRef>
          </c:val>
          <c:smooth val="0"/>
          <c:extLst>
            <c:ext xmlns:c16="http://schemas.microsoft.com/office/drawing/2014/chart" uri="{C3380CC4-5D6E-409C-BE32-E72D297353CC}">
              <c16:uniqueId val="{00000001-0093-419F-9E36-E0251CB42A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150.05000000000001</c:v>
                </c:pt>
                <c:pt idx="3">
                  <c:v>199.17</c:v>
                </c:pt>
                <c:pt idx="4">
                  <c:v>178.22</c:v>
                </c:pt>
              </c:numCache>
            </c:numRef>
          </c:val>
          <c:extLst>
            <c:ext xmlns:c16="http://schemas.microsoft.com/office/drawing/2014/chart" uri="{C3380CC4-5D6E-409C-BE32-E72D297353CC}">
              <c16:uniqueId val="{00000000-4106-4880-86D7-2CC8C3A7938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160.62</c:v>
                </c:pt>
                <c:pt idx="3">
                  <c:v>171.08</c:v>
                </c:pt>
                <c:pt idx="4">
                  <c:v>160.44999999999999</c:v>
                </c:pt>
              </c:numCache>
            </c:numRef>
          </c:val>
          <c:smooth val="0"/>
          <c:extLst>
            <c:ext xmlns:c16="http://schemas.microsoft.com/office/drawing/2014/chart" uri="{C3380CC4-5D6E-409C-BE32-E72D297353CC}">
              <c16:uniqueId val="{00000001-4106-4880-86D7-2CC8C3A7938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阪南市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53102</v>
      </c>
      <c r="AM8" s="51"/>
      <c r="AN8" s="51"/>
      <c r="AO8" s="51"/>
      <c r="AP8" s="51"/>
      <c r="AQ8" s="51"/>
      <c r="AR8" s="51"/>
      <c r="AS8" s="51"/>
      <c r="AT8" s="46">
        <f>データ!T6</f>
        <v>36.17</v>
      </c>
      <c r="AU8" s="46"/>
      <c r="AV8" s="46"/>
      <c r="AW8" s="46"/>
      <c r="AX8" s="46"/>
      <c r="AY8" s="46"/>
      <c r="AZ8" s="46"/>
      <c r="BA8" s="46"/>
      <c r="BB8" s="46">
        <f>データ!U6</f>
        <v>1468.12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67.86</v>
      </c>
      <c r="J10" s="46"/>
      <c r="K10" s="46"/>
      <c r="L10" s="46"/>
      <c r="M10" s="46"/>
      <c r="N10" s="46"/>
      <c r="O10" s="46"/>
      <c r="P10" s="46">
        <f>データ!P6</f>
        <v>53.11</v>
      </c>
      <c r="Q10" s="46"/>
      <c r="R10" s="46"/>
      <c r="S10" s="46"/>
      <c r="T10" s="46"/>
      <c r="U10" s="46"/>
      <c r="V10" s="46"/>
      <c r="W10" s="46">
        <f>データ!Q6</f>
        <v>84.77</v>
      </c>
      <c r="X10" s="46"/>
      <c r="Y10" s="46"/>
      <c r="Z10" s="46"/>
      <c r="AA10" s="46"/>
      <c r="AB10" s="46"/>
      <c r="AC10" s="46"/>
      <c r="AD10" s="51">
        <f>データ!R6</f>
        <v>2876</v>
      </c>
      <c r="AE10" s="51"/>
      <c r="AF10" s="51"/>
      <c r="AG10" s="51"/>
      <c r="AH10" s="51"/>
      <c r="AI10" s="51"/>
      <c r="AJ10" s="51"/>
      <c r="AK10" s="2"/>
      <c r="AL10" s="51">
        <f>データ!V6</f>
        <v>28040</v>
      </c>
      <c r="AM10" s="51"/>
      <c r="AN10" s="51"/>
      <c r="AO10" s="51"/>
      <c r="AP10" s="51"/>
      <c r="AQ10" s="51"/>
      <c r="AR10" s="51"/>
      <c r="AS10" s="51"/>
      <c r="AT10" s="46">
        <f>データ!W6</f>
        <v>5.54</v>
      </c>
      <c r="AU10" s="46"/>
      <c r="AV10" s="46"/>
      <c r="AW10" s="46"/>
      <c r="AX10" s="46"/>
      <c r="AY10" s="46"/>
      <c r="AZ10" s="46"/>
      <c r="BA10" s="46"/>
      <c r="BB10" s="46">
        <f>データ!X6</f>
        <v>5061.37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4oSC2o85Kpz4XV4W6Ji5XRrE3FI77MN2sv/Djx/Z0rxkysPWLqX4t/AUFLVF/2GXQnGBDMS4qJ8AlxD+jsLQDQ==" saltValue="xqGyI/R2WwlzCiQoXwYjd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272329</v>
      </c>
      <c r="D6" s="33">
        <f t="shared" si="3"/>
        <v>46</v>
      </c>
      <c r="E6" s="33">
        <f t="shared" si="3"/>
        <v>17</v>
      </c>
      <c r="F6" s="33">
        <f t="shared" si="3"/>
        <v>1</v>
      </c>
      <c r="G6" s="33">
        <f t="shared" si="3"/>
        <v>0</v>
      </c>
      <c r="H6" s="33" t="str">
        <f t="shared" si="3"/>
        <v>大阪府　阪南市</v>
      </c>
      <c r="I6" s="33" t="str">
        <f t="shared" si="3"/>
        <v>法適用</v>
      </c>
      <c r="J6" s="33" t="str">
        <f t="shared" si="3"/>
        <v>下水道事業</v>
      </c>
      <c r="K6" s="33" t="str">
        <f t="shared" si="3"/>
        <v>公共下水道</v>
      </c>
      <c r="L6" s="33" t="str">
        <f t="shared" si="3"/>
        <v>Cb2</v>
      </c>
      <c r="M6" s="33" t="str">
        <f t="shared" si="3"/>
        <v>非設置</v>
      </c>
      <c r="N6" s="34" t="str">
        <f t="shared" si="3"/>
        <v>-</v>
      </c>
      <c r="O6" s="34">
        <f t="shared" si="3"/>
        <v>67.86</v>
      </c>
      <c r="P6" s="34">
        <f t="shared" si="3"/>
        <v>53.11</v>
      </c>
      <c r="Q6" s="34">
        <f t="shared" si="3"/>
        <v>84.77</v>
      </c>
      <c r="R6" s="34">
        <f t="shared" si="3"/>
        <v>2876</v>
      </c>
      <c r="S6" s="34">
        <f t="shared" si="3"/>
        <v>53102</v>
      </c>
      <c r="T6" s="34">
        <f t="shared" si="3"/>
        <v>36.17</v>
      </c>
      <c r="U6" s="34">
        <f t="shared" si="3"/>
        <v>1468.12</v>
      </c>
      <c r="V6" s="34">
        <f t="shared" si="3"/>
        <v>28040</v>
      </c>
      <c r="W6" s="34">
        <f t="shared" si="3"/>
        <v>5.54</v>
      </c>
      <c r="X6" s="34">
        <f t="shared" si="3"/>
        <v>5061.37</v>
      </c>
      <c r="Y6" s="35" t="str">
        <f>IF(Y7="",NA(),Y7)</f>
        <v>-</v>
      </c>
      <c r="Z6" s="35" t="str">
        <f t="shared" ref="Z6:AH6" si="4">IF(Z7="",NA(),Z7)</f>
        <v>-</v>
      </c>
      <c r="AA6" s="35">
        <f t="shared" si="4"/>
        <v>98.46</v>
      </c>
      <c r="AB6" s="35">
        <f t="shared" si="4"/>
        <v>102.1</v>
      </c>
      <c r="AC6" s="35">
        <f t="shared" si="4"/>
        <v>99.94</v>
      </c>
      <c r="AD6" s="35" t="str">
        <f t="shared" si="4"/>
        <v>-</v>
      </c>
      <c r="AE6" s="35" t="str">
        <f t="shared" si="4"/>
        <v>-</v>
      </c>
      <c r="AF6" s="35">
        <f t="shared" si="4"/>
        <v>106.92</v>
      </c>
      <c r="AG6" s="35">
        <f t="shared" si="4"/>
        <v>105.14</v>
      </c>
      <c r="AH6" s="35">
        <f t="shared" si="4"/>
        <v>106.75</v>
      </c>
      <c r="AI6" s="34" t="str">
        <f>IF(AI7="","",IF(AI7="-","【-】","【"&amp;SUBSTITUTE(TEXT(AI7,"#,##0.00"),"-","△")&amp;"】"))</f>
        <v>【106.67】</v>
      </c>
      <c r="AJ6" s="35" t="str">
        <f>IF(AJ7="",NA(),AJ7)</f>
        <v>-</v>
      </c>
      <c r="AK6" s="35" t="str">
        <f t="shared" ref="AK6:AS6" si="5">IF(AK7="",NA(),AK7)</f>
        <v>-</v>
      </c>
      <c r="AL6" s="35">
        <f t="shared" si="5"/>
        <v>6.13</v>
      </c>
      <c r="AM6" s="35">
        <f t="shared" si="5"/>
        <v>0.61</v>
      </c>
      <c r="AN6" s="35">
        <f t="shared" si="5"/>
        <v>0.75</v>
      </c>
      <c r="AO6" s="35" t="str">
        <f t="shared" si="5"/>
        <v>-</v>
      </c>
      <c r="AP6" s="35" t="str">
        <f t="shared" si="5"/>
        <v>-</v>
      </c>
      <c r="AQ6" s="35">
        <f t="shared" si="5"/>
        <v>1.03</v>
      </c>
      <c r="AR6" s="35">
        <f t="shared" si="5"/>
        <v>11.56</v>
      </c>
      <c r="AS6" s="35">
        <f t="shared" si="5"/>
        <v>7.23</v>
      </c>
      <c r="AT6" s="34" t="str">
        <f>IF(AT7="","",IF(AT7="-","【-】","【"&amp;SUBSTITUTE(TEXT(AT7,"#,##0.00"),"-","△")&amp;"】"))</f>
        <v>【3.64】</v>
      </c>
      <c r="AU6" s="35" t="str">
        <f>IF(AU7="",NA(),AU7)</f>
        <v>-</v>
      </c>
      <c r="AV6" s="35" t="str">
        <f t="shared" ref="AV6:BD6" si="6">IF(AV7="",NA(),AV7)</f>
        <v>-</v>
      </c>
      <c r="AW6" s="35">
        <f t="shared" si="6"/>
        <v>25.81</v>
      </c>
      <c r="AX6" s="35">
        <f t="shared" si="6"/>
        <v>17.940000000000001</v>
      </c>
      <c r="AY6" s="35">
        <f t="shared" si="6"/>
        <v>23.98</v>
      </c>
      <c r="AZ6" s="35" t="str">
        <f t="shared" si="6"/>
        <v>-</v>
      </c>
      <c r="BA6" s="35" t="str">
        <f t="shared" si="6"/>
        <v>-</v>
      </c>
      <c r="BB6" s="35">
        <f t="shared" si="6"/>
        <v>49.02</v>
      </c>
      <c r="BC6" s="35">
        <f t="shared" si="6"/>
        <v>54.41</v>
      </c>
      <c r="BD6" s="35">
        <f t="shared" si="6"/>
        <v>38.76</v>
      </c>
      <c r="BE6" s="34" t="str">
        <f>IF(BE7="","",IF(BE7="-","【-】","【"&amp;SUBSTITUTE(TEXT(BE7,"#,##0.00"),"-","△")&amp;"】"))</f>
        <v>【67.52】</v>
      </c>
      <c r="BF6" s="35" t="str">
        <f>IF(BF7="",NA(),BF7)</f>
        <v>-</v>
      </c>
      <c r="BG6" s="35" t="str">
        <f t="shared" ref="BG6:BO6" si="7">IF(BG7="",NA(),BG7)</f>
        <v>-</v>
      </c>
      <c r="BH6" s="35">
        <f t="shared" si="7"/>
        <v>672.83</v>
      </c>
      <c r="BI6" s="35">
        <f t="shared" si="7"/>
        <v>954.65</v>
      </c>
      <c r="BJ6" s="35">
        <f t="shared" si="7"/>
        <v>777.96</v>
      </c>
      <c r="BK6" s="35" t="str">
        <f t="shared" si="7"/>
        <v>-</v>
      </c>
      <c r="BL6" s="35" t="str">
        <f t="shared" si="7"/>
        <v>-</v>
      </c>
      <c r="BM6" s="35">
        <f t="shared" si="7"/>
        <v>948.07</v>
      </c>
      <c r="BN6" s="35">
        <f t="shared" si="7"/>
        <v>1105.9100000000001</v>
      </c>
      <c r="BO6" s="35">
        <f t="shared" si="7"/>
        <v>1303.55</v>
      </c>
      <c r="BP6" s="34" t="str">
        <f>IF(BP7="","",IF(BP7="-","【-】","【"&amp;SUBSTITUTE(TEXT(BP7,"#,##0.00"),"-","△")&amp;"】"))</f>
        <v>【705.21】</v>
      </c>
      <c r="BQ6" s="35" t="str">
        <f>IF(BQ7="",NA(),BQ7)</f>
        <v>-</v>
      </c>
      <c r="BR6" s="35" t="str">
        <f t="shared" ref="BR6:BZ6" si="8">IF(BR7="",NA(),BR7)</f>
        <v>-</v>
      </c>
      <c r="BS6" s="35">
        <f t="shared" si="8"/>
        <v>91.72</v>
      </c>
      <c r="BT6" s="35">
        <f t="shared" si="8"/>
        <v>71.069999999999993</v>
      </c>
      <c r="BU6" s="35">
        <f t="shared" si="8"/>
        <v>82.09</v>
      </c>
      <c r="BV6" s="35" t="str">
        <f t="shared" si="8"/>
        <v>-</v>
      </c>
      <c r="BW6" s="35" t="str">
        <f t="shared" si="8"/>
        <v>-</v>
      </c>
      <c r="BX6" s="35">
        <f t="shared" si="8"/>
        <v>83.31</v>
      </c>
      <c r="BY6" s="35">
        <f t="shared" si="8"/>
        <v>76.319999999999993</v>
      </c>
      <c r="BZ6" s="35">
        <f t="shared" si="8"/>
        <v>78.510000000000005</v>
      </c>
      <c r="CA6" s="34" t="str">
        <f>IF(CA7="","",IF(CA7="-","【-】","【"&amp;SUBSTITUTE(TEXT(CA7,"#,##0.00"),"-","△")&amp;"】"))</f>
        <v>【98.96】</v>
      </c>
      <c r="CB6" s="35" t="str">
        <f>IF(CB7="",NA(),CB7)</f>
        <v>-</v>
      </c>
      <c r="CC6" s="35" t="str">
        <f t="shared" ref="CC6:CK6" si="9">IF(CC7="",NA(),CC7)</f>
        <v>-</v>
      </c>
      <c r="CD6" s="35">
        <f t="shared" si="9"/>
        <v>150.05000000000001</v>
      </c>
      <c r="CE6" s="35">
        <f t="shared" si="9"/>
        <v>199.17</v>
      </c>
      <c r="CF6" s="35">
        <f t="shared" si="9"/>
        <v>178.22</v>
      </c>
      <c r="CG6" s="35" t="str">
        <f t="shared" si="9"/>
        <v>-</v>
      </c>
      <c r="CH6" s="35" t="str">
        <f t="shared" si="9"/>
        <v>-</v>
      </c>
      <c r="CI6" s="35">
        <f t="shared" si="9"/>
        <v>160.62</v>
      </c>
      <c r="CJ6" s="35">
        <f t="shared" si="9"/>
        <v>171.08</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49.98</v>
      </c>
      <c r="CU6" s="35">
        <f t="shared" si="10"/>
        <v>50.06</v>
      </c>
      <c r="CV6" s="35">
        <f t="shared" si="10"/>
        <v>46.3</v>
      </c>
      <c r="CW6" s="34" t="str">
        <f>IF(CW7="","",IF(CW7="-","【-】","【"&amp;SUBSTITUTE(TEXT(CW7,"#,##0.00"),"-","△")&amp;"】"))</f>
        <v>【59.57】</v>
      </c>
      <c r="CX6" s="35" t="str">
        <f>IF(CX7="",NA(),CX7)</f>
        <v>-</v>
      </c>
      <c r="CY6" s="35" t="str">
        <f t="shared" ref="CY6:DG6" si="11">IF(CY7="",NA(),CY7)</f>
        <v>-</v>
      </c>
      <c r="CZ6" s="35">
        <f t="shared" si="11"/>
        <v>86.82</v>
      </c>
      <c r="DA6" s="35">
        <f t="shared" si="11"/>
        <v>86.7</v>
      </c>
      <c r="DB6" s="35">
        <f t="shared" si="11"/>
        <v>86.77</v>
      </c>
      <c r="DC6" s="35" t="str">
        <f t="shared" si="11"/>
        <v>-</v>
      </c>
      <c r="DD6" s="35" t="str">
        <f t="shared" si="11"/>
        <v>-</v>
      </c>
      <c r="DE6" s="35">
        <f t="shared" si="11"/>
        <v>87.09</v>
      </c>
      <c r="DF6" s="35">
        <f t="shared" si="11"/>
        <v>85.79</v>
      </c>
      <c r="DG6" s="35">
        <f t="shared" si="11"/>
        <v>85.01</v>
      </c>
      <c r="DH6" s="34" t="str">
        <f>IF(DH7="","",IF(DH7="-","【-】","【"&amp;SUBSTITUTE(TEXT(DH7,"#,##0.00"),"-","△")&amp;"】"))</f>
        <v>【95.57】</v>
      </c>
      <c r="DI6" s="35" t="str">
        <f>IF(DI7="",NA(),DI7)</f>
        <v>-</v>
      </c>
      <c r="DJ6" s="35" t="str">
        <f t="shared" ref="DJ6:DR6" si="12">IF(DJ7="",NA(),DJ7)</f>
        <v>-</v>
      </c>
      <c r="DK6" s="35">
        <f t="shared" si="12"/>
        <v>2.92</v>
      </c>
      <c r="DL6" s="35">
        <f t="shared" si="12"/>
        <v>5.81</v>
      </c>
      <c r="DM6" s="35">
        <f t="shared" si="12"/>
        <v>8.69</v>
      </c>
      <c r="DN6" s="35" t="str">
        <f t="shared" si="12"/>
        <v>-</v>
      </c>
      <c r="DO6" s="35" t="str">
        <f t="shared" si="12"/>
        <v>-</v>
      </c>
      <c r="DP6" s="35">
        <f t="shared" si="12"/>
        <v>18.600000000000001</v>
      </c>
      <c r="DQ6" s="35">
        <f t="shared" si="12"/>
        <v>18.04</v>
      </c>
      <c r="DR6" s="35">
        <f t="shared" si="12"/>
        <v>9.0399999999999991</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【5.72】</v>
      </c>
      <c r="EE6" s="35" t="str">
        <f>IF(EE7="",NA(),EE7)</f>
        <v>-</v>
      </c>
      <c r="EF6" s="35" t="str">
        <f t="shared" ref="EF6:EN6" si="14">IF(EF7="",NA(),EF7)</f>
        <v>-</v>
      </c>
      <c r="EG6" s="35">
        <f t="shared" si="14"/>
        <v>0.23</v>
      </c>
      <c r="EH6" s="35">
        <f t="shared" si="14"/>
        <v>0.21</v>
      </c>
      <c r="EI6" s="34">
        <f t="shared" si="14"/>
        <v>0</v>
      </c>
      <c r="EJ6" s="35" t="str">
        <f t="shared" si="14"/>
        <v>-</v>
      </c>
      <c r="EK6" s="35" t="str">
        <f t="shared" si="14"/>
        <v>-</v>
      </c>
      <c r="EL6" s="35">
        <f t="shared" si="14"/>
        <v>0.2</v>
      </c>
      <c r="EM6" s="35">
        <f t="shared" si="14"/>
        <v>0.34</v>
      </c>
      <c r="EN6" s="35">
        <f t="shared" si="14"/>
        <v>0.04</v>
      </c>
      <c r="EO6" s="34" t="str">
        <f>IF(EO7="","",IF(EO7="-","【-】","【"&amp;SUBSTITUTE(TEXT(EO7,"#,##0.00"),"-","△")&amp;"】"))</f>
        <v>【0.30】</v>
      </c>
    </row>
    <row r="7" spans="1:148" s="36" customFormat="1" x14ac:dyDescent="0.15">
      <c r="A7" s="28"/>
      <c r="B7" s="37">
        <v>2020</v>
      </c>
      <c r="C7" s="37">
        <v>272329</v>
      </c>
      <c r="D7" s="37">
        <v>46</v>
      </c>
      <c r="E7" s="37">
        <v>17</v>
      </c>
      <c r="F7" s="37">
        <v>1</v>
      </c>
      <c r="G7" s="37">
        <v>0</v>
      </c>
      <c r="H7" s="37" t="s">
        <v>96</v>
      </c>
      <c r="I7" s="37" t="s">
        <v>97</v>
      </c>
      <c r="J7" s="37" t="s">
        <v>98</v>
      </c>
      <c r="K7" s="37" t="s">
        <v>99</v>
      </c>
      <c r="L7" s="37" t="s">
        <v>100</v>
      </c>
      <c r="M7" s="37" t="s">
        <v>101</v>
      </c>
      <c r="N7" s="38" t="s">
        <v>102</v>
      </c>
      <c r="O7" s="38">
        <v>67.86</v>
      </c>
      <c r="P7" s="38">
        <v>53.11</v>
      </c>
      <c r="Q7" s="38">
        <v>84.77</v>
      </c>
      <c r="R7" s="38">
        <v>2876</v>
      </c>
      <c r="S7" s="38">
        <v>53102</v>
      </c>
      <c r="T7" s="38">
        <v>36.17</v>
      </c>
      <c r="U7" s="38">
        <v>1468.12</v>
      </c>
      <c r="V7" s="38">
        <v>28040</v>
      </c>
      <c r="W7" s="38">
        <v>5.54</v>
      </c>
      <c r="X7" s="38">
        <v>5061.37</v>
      </c>
      <c r="Y7" s="38" t="s">
        <v>102</v>
      </c>
      <c r="Z7" s="38" t="s">
        <v>102</v>
      </c>
      <c r="AA7" s="38">
        <v>98.46</v>
      </c>
      <c r="AB7" s="38">
        <v>102.1</v>
      </c>
      <c r="AC7" s="38">
        <v>99.94</v>
      </c>
      <c r="AD7" s="38" t="s">
        <v>102</v>
      </c>
      <c r="AE7" s="38" t="s">
        <v>102</v>
      </c>
      <c r="AF7" s="38">
        <v>106.92</v>
      </c>
      <c r="AG7" s="38">
        <v>105.14</v>
      </c>
      <c r="AH7" s="38">
        <v>106.75</v>
      </c>
      <c r="AI7" s="38">
        <v>106.67</v>
      </c>
      <c r="AJ7" s="38" t="s">
        <v>102</v>
      </c>
      <c r="AK7" s="38" t="s">
        <v>102</v>
      </c>
      <c r="AL7" s="38">
        <v>6.13</v>
      </c>
      <c r="AM7" s="38">
        <v>0.61</v>
      </c>
      <c r="AN7" s="38">
        <v>0.75</v>
      </c>
      <c r="AO7" s="38" t="s">
        <v>102</v>
      </c>
      <c r="AP7" s="38" t="s">
        <v>102</v>
      </c>
      <c r="AQ7" s="38">
        <v>1.03</v>
      </c>
      <c r="AR7" s="38">
        <v>11.56</v>
      </c>
      <c r="AS7" s="38">
        <v>7.23</v>
      </c>
      <c r="AT7" s="38">
        <v>3.64</v>
      </c>
      <c r="AU7" s="38" t="s">
        <v>102</v>
      </c>
      <c r="AV7" s="38" t="s">
        <v>102</v>
      </c>
      <c r="AW7" s="38">
        <v>25.81</v>
      </c>
      <c r="AX7" s="38">
        <v>17.940000000000001</v>
      </c>
      <c r="AY7" s="38">
        <v>23.98</v>
      </c>
      <c r="AZ7" s="38" t="s">
        <v>102</v>
      </c>
      <c r="BA7" s="38" t="s">
        <v>102</v>
      </c>
      <c r="BB7" s="38">
        <v>49.02</v>
      </c>
      <c r="BC7" s="38">
        <v>54.41</v>
      </c>
      <c r="BD7" s="38">
        <v>38.76</v>
      </c>
      <c r="BE7" s="38">
        <v>67.52</v>
      </c>
      <c r="BF7" s="38" t="s">
        <v>102</v>
      </c>
      <c r="BG7" s="38" t="s">
        <v>102</v>
      </c>
      <c r="BH7" s="38">
        <v>672.83</v>
      </c>
      <c r="BI7" s="38">
        <v>954.65</v>
      </c>
      <c r="BJ7" s="38">
        <v>777.96</v>
      </c>
      <c r="BK7" s="38" t="s">
        <v>102</v>
      </c>
      <c r="BL7" s="38" t="s">
        <v>102</v>
      </c>
      <c r="BM7" s="38">
        <v>948.07</v>
      </c>
      <c r="BN7" s="38">
        <v>1105.9100000000001</v>
      </c>
      <c r="BO7" s="38">
        <v>1303.55</v>
      </c>
      <c r="BP7" s="38">
        <v>705.21</v>
      </c>
      <c r="BQ7" s="38" t="s">
        <v>102</v>
      </c>
      <c r="BR7" s="38" t="s">
        <v>102</v>
      </c>
      <c r="BS7" s="38">
        <v>91.72</v>
      </c>
      <c r="BT7" s="38">
        <v>71.069999999999993</v>
      </c>
      <c r="BU7" s="38">
        <v>82.09</v>
      </c>
      <c r="BV7" s="38" t="s">
        <v>102</v>
      </c>
      <c r="BW7" s="38" t="s">
        <v>102</v>
      </c>
      <c r="BX7" s="38">
        <v>83.31</v>
      </c>
      <c r="BY7" s="38">
        <v>76.319999999999993</v>
      </c>
      <c r="BZ7" s="38">
        <v>78.510000000000005</v>
      </c>
      <c r="CA7" s="38">
        <v>98.96</v>
      </c>
      <c r="CB7" s="38" t="s">
        <v>102</v>
      </c>
      <c r="CC7" s="38" t="s">
        <v>102</v>
      </c>
      <c r="CD7" s="38">
        <v>150.05000000000001</v>
      </c>
      <c r="CE7" s="38">
        <v>199.17</v>
      </c>
      <c r="CF7" s="38">
        <v>178.22</v>
      </c>
      <c r="CG7" s="38" t="s">
        <v>102</v>
      </c>
      <c r="CH7" s="38" t="s">
        <v>102</v>
      </c>
      <c r="CI7" s="38">
        <v>160.62</v>
      </c>
      <c r="CJ7" s="38">
        <v>171.08</v>
      </c>
      <c r="CK7" s="38">
        <v>160.44999999999999</v>
      </c>
      <c r="CL7" s="38">
        <v>134.52000000000001</v>
      </c>
      <c r="CM7" s="38" t="s">
        <v>102</v>
      </c>
      <c r="CN7" s="38" t="s">
        <v>102</v>
      </c>
      <c r="CO7" s="38" t="s">
        <v>102</v>
      </c>
      <c r="CP7" s="38" t="s">
        <v>102</v>
      </c>
      <c r="CQ7" s="38" t="s">
        <v>102</v>
      </c>
      <c r="CR7" s="38" t="s">
        <v>102</v>
      </c>
      <c r="CS7" s="38" t="s">
        <v>102</v>
      </c>
      <c r="CT7" s="38">
        <v>49.98</v>
      </c>
      <c r="CU7" s="38">
        <v>50.06</v>
      </c>
      <c r="CV7" s="38">
        <v>46.3</v>
      </c>
      <c r="CW7" s="38">
        <v>59.57</v>
      </c>
      <c r="CX7" s="38" t="s">
        <v>102</v>
      </c>
      <c r="CY7" s="38" t="s">
        <v>102</v>
      </c>
      <c r="CZ7" s="38">
        <v>86.82</v>
      </c>
      <c r="DA7" s="38">
        <v>86.7</v>
      </c>
      <c r="DB7" s="38">
        <v>86.77</v>
      </c>
      <c r="DC7" s="38" t="s">
        <v>102</v>
      </c>
      <c r="DD7" s="38" t="s">
        <v>102</v>
      </c>
      <c r="DE7" s="38">
        <v>87.09</v>
      </c>
      <c r="DF7" s="38">
        <v>85.79</v>
      </c>
      <c r="DG7" s="38">
        <v>85.01</v>
      </c>
      <c r="DH7" s="38">
        <v>95.57</v>
      </c>
      <c r="DI7" s="38" t="s">
        <v>102</v>
      </c>
      <c r="DJ7" s="38" t="s">
        <v>102</v>
      </c>
      <c r="DK7" s="38">
        <v>2.92</v>
      </c>
      <c r="DL7" s="38">
        <v>5.81</v>
      </c>
      <c r="DM7" s="38">
        <v>8.69</v>
      </c>
      <c r="DN7" s="38" t="s">
        <v>102</v>
      </c>
      <c r="DO7" s="38" t="s">
        <v>102</v>
      </c>
      <c r="DP7" s="38">
        <v>18.600000000000001</v>
      </c>
      <c r="DQ7" s="38">
        <v>18.04</v>
      </c>
      <c r="DR7" s="38">
        <v>9.0399999999999991</v>
      </c>
      <c r="DS7" s="38">
        <v>36.520000000000003</v>
      </c>
      <c r="DT7" s="38" t="s">
        <v>102</v>
      </c>
      <c r="DU7" s="38" t="s">
        <v>102</v>
      </c>
      <c r="DV7" s="38">
        <v>0</v>
      </c>
      <c r="DW7" s="38">
        <v>0</v>
      </c>
      <c r="DX7" s="38">
        <v>0</v>
      </c>
      <c r="DY7" s="38" t="s">
        <v>102</v>
      </c>
      <c r="DZ7" s="38" t="s">
        <v>102</v>
      </c>
      <c r="EA7" s="38">
        <v>0</v>
      </c>
      <c r="EB7" s="38">
        <v>0</v>
      </c>
      <c r="EC7" s="38">
        <v>0</v>
      </c>
      <c r="ED7" s="38">
        <v>5.72</v>
      </c>
      <c r="EE7" s="38" t="s">
        <v>102</v>
      </c>
      <c r="EF7" s="38" t="s">
        <v>102</v>
      </c>
      <c r="EG7" s="38">
        <v>0.23</v>
      </c>
      <c r="EH7" s="38">
        <v>0.21</v>
      </c>
      <c r="EI7" s="38">
        <v>0</v>
      </c>
      <c r="EJ7" s="38" t="s">
        <v>102</v>
      </c>
      <c r="EK7" s="38" t="s">
        <v>102</v>
      </c>
      <c r="EL7" s="38">
        <v>0.2</v>
      </c>
      <c r="EM7" s="38">
        <v>0.34</v>
      </c>
      <c r="EN7" s="38">
        <v>0.04</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大阪府</cp:lastModifiedBy>
  <cp:lastPrinted>2022-02-02T02:58:00Z</cp:lastPrinted>
  <dcterms:created xsi:type="dcterms:W3CDTF">2021-12-03T07:15:40Z</dcterms:created>
  <dcterms:modified xsi:type="dcterms:W3CDTF">2022-02-02T04:27:48Z</dcterms:modified>
  <cp:category/>
</cp:coreProperties>
</file>