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33 阪南市\"/>
    </mc:Choice>
  </mc:AlternateContent>
  <workbookProtection workbookAlgorithmName="SHA-512" workbookHashValue="HfgiApkeSEMIOC4UqvcoMOBYiVYF+eBqJLJueyF0PgvVSkWddgVo/B0N/uyhoZgBwvdWlt61Gw5RAfwWhVImmQ==" workbookSaltValue="VVUIl5DVKtH6SQFXbgAeXA==" workbookSpinCount="100000" lockStructure="1"/>
  <bookViews>
    <workbookView xWindow="-120" yWindow="-120" windowWidth="19440" windowHeight="15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X7" i="5" l="1"/>
  <c r="EW7" i="5"/>
  <c r="EV7" i="5"/>
  <c r="EU7" i="5"/>
  <c r="ET7" i="5"/>
  <c r="ES7" i="5"/>
  <c r="MH79" i="4" s="1"/>
  <c r="ER7" i="5"/>
  <c r="EQ7" i="5"/>
  <c r="KV79" i="4" s="1"/>
  <c r="EP7" i="5"/>
  <c r="KC79" i="4" s="1"/>
  <c r="EO7" i="5"/>
  <c r="JJ79" i="4" s="1"/>
  <c r="EM7" i="5"/>
  <c r="EL7" i="5"/>
  <c r="EK7" i="5"/>
  <c r="GA80" i="4" s="1"/>
  <c r="EJ7" i="5"/>
  <c r="FH80" i="4" s="1"/>
  <c r="EI7" i="5"/>
  <c r="EH7" i="5"/>
  <c r="HM79" i="4" s="1"/>
  <c r="EG7" i="5"/>
  <c r="EF7" i="5"/>
  <c r="GA79" i="4" s="1"/>
  <c r="EE7" i="5"/>
  <c r="ED7" i="5"/>
  <c r="EB7" i="5"/>
  <c r="CS80" i="4" s="1"/>
  <c r="EA7" i="5"/>
  <c r="BZ80" i="4" s="1"/>
  <c r="DZ7" i="5"/>
  <c r="DY7" i="5"/>
  <c r="DX7" i="5"/>
  <c r="U80" i="4" s="1"/>
  <c r="DW7" i="5"/>
  <c r="DV7" i="5"/>
  <c r="DU7" i="5"/>
  <c r="DT7" i="5"/>
  <c r="DS7" i="5"/>
  <c r="DQ7" i="5"/>
  <c r="DP7" i="5"/>
  <c r="DO7" i="5"/>
  <c r="DN7" i="5"/>
  <c r="DM7" i="5"/>
  <c r="DL7" i="5"/>
  <c r="DK7" i="5"/>
  <c r="LY55" i="4" s="1"/>
  <c r="DJ7" i="5"/>
  <c r="LJ55" i="4" s="1"/>
  <c r="DI7" i="5"/>
  <c r="DH7" i="5"/>
  <c r="KF55" i="4" s="1"/>
  <c r="DF7" i="5"/>
  <c r="IZ56" i="4" s="1"/>
  <c r="DE7" i="5"/>
  <c r="IK56" i="4" s="1"/>
  <c r="DD7" i="5"/>
  <c r="DC7" i="5"/>
  <c r="DB7" i="5"/>
  <c r="GR56" i="4" s="1"/>
  <c r="DA7" i="5"/>
  <c r="IZ55" i="4" s="1"/>
  <c r="CZ7" i="5"/>
  <c r="CY7" i="5"/>
  <c r="HV55" i="4" s="1"/>
  <c r="CX7" i="5"/>
  <c r="HG55" i="4" s="1"/>
  <c r="CW7" i="5"/>
  <c r="GR55" i="4" s="1"/>
  <c r="CU7" i="5"/>
  <c r="CT7" i="5"/>
  <c r="CS7" i="5"/>
  <c r="EH56" i="4" s="1"/>
  <c r="CR7" i="5"/>
  <c r="DS56" i="4" s="1"/>
  <c r="CQ7" i="5"/>
  <c r="CP7" i="5"/>
  <c r="CO7" i="5"/>
  <c r="CN7" i="5"/>
  <c r="EH55" i="4" s="1"/>
  <c r="CM7" i="5"/>
  <c r="CL7" i="5"/>
  <c r="CJ7" i="5"/>
  <c r="CI7" i="5"/>
  <c r="BI56" i="4" s="1"/>
  <c r="CH7" i="5"/>
  <c r="CG7" i="5"/>
  <c r="CF7" i="5"/>
  <c r="CE7" i="5"/>
  <c r="CD7" i="5"/>
  <c r="CC7" i="5"/>
  <c r="CB7" i="5"/>
  <c r="CA7" i="5"/>
  <c r="BY7" i="5"/>
  <c r="BX7" i="5"/>
  <c r="LY34" i="4" s="1"/>
  <c r="BW7" i="5"/>
  <c r="BV7" i="5"/>
  <c r="BU7" i="5"/>
  <c r="BT7" i="5"/>
  <c r="BS7" i="5"/>
  <c r="LY33" i="4" s="1"/>
  <c r="BR7" i="5"/>
  <c r="LJ33" i="4" s="1"/>
  <c r="BQ7" i="5"/>
  <c r="BP7" i="5"/>
  <c r="BN7" i="5"/>
  <c r="IZ34" i="4" s="1"/>
  <c r="BM7" i="5"/>
  <c r="IK34" i="4" s="1"/>
  <c r="BL7" i="5"/>
  <c r="BK7" i="5"/>
  <c r="BJ7" i="5"/>
  <c r="GR34" i="4" s="1"/>
  <c r="BI7" i="5"/>
  <c r="IZ33" i="4" s="1"/>
  <c r="BH7" i="5"/>
  <c r="BG7" i="5"/>
  <c r="BF7" i="5"/>
  <c r="HG33" i="4" s="1"/>
  <c r="BE7" i="5"/>
  <c r="GR33" i="4" s="1"/>
  <c r="BC7" i="5"/>
  <c r="BB7" i="5"/>
  <c r="BA7" i="5"/>
  <c r="EH34" i="4" s="1"/>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AA6" i="5"/>
  <c r="JW8" i="4" s="1"/>
  <c r="Z6" i="5"/>
  <c r="ID8" i="4" s="1"/>
  <c r="Y6" i="5"/>
  <c r="X6" i="5"/>
  <c r="EG12" i="4" s="1"/>
  <c r="W6" i="5"/>
  <c r="CN12" i="4" s="1"/>
  <c r="V6" i="5"/>
  <c r="AU12" i="4" s="1"/>
  <c r="U6" i="5"/>
  <c r="T6" i="5"/>
  <c r="S6" i="5"/>
  <c r="EG10" i="4" s="1"/>
  <c r="R6" i="5"/>
  <c r="CN10" i="4" s="1"/>
  <c r="Q6" i="5"/>
  <c r="P6" i="5"/>
  <c r="B10" i="4" s="1"/>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E90" i="4"/>
  <c r="MH80" i="4"/>
  <c r="LO80" i="4"/>
  <c r="KV80" i="4"/>
  <c r="KC80" i="4"/>
  <c r="JJ80" i="4"/>
  <c r="HM80" i="4"/>
  <c r="GT80" i="4"/>
  <c r="EO80" i="4"/>
  <c r="BG80" i="4"/>
  <c r="AN80" i="4"/>
  <c r="LO79" i="4"/>
  <c r="GT79" i="4"/>
  <c r="FH79" i="4"/>
  <c r="EO79" i="4"/>
  <c r="CS79" i="4"/>
  <c r="BZ79" i="4"/>
  <c r="BG79" i="4"/>
  <c r="AN79" i="4"/>
  <c r="U79" i="4"/>
  <c r="MN56" i="4"/>
  <c r="LY56" i="4"/>
  <c r="LJ56" i="4"/>
  <c r="KU56" i="4"/>
  <c r="KF56" i="4"/>
  <c r="HV56" i="4"/>
  <c r="HG56" i="4"/>
  <c r="FL56" i="4"/>
  <c r="EW56" i="4"/>
  <c r="DD56" i="4"/>
  <c r="BX56" i="4"/>
  <c r="AT56" i="4"/>
  <c r="AE56" i="4"/>
  <c r="P56" i="4"/>
  <c r="MN55" i="4"/>
  <c r="KU55" i="4"/>
  <c r="IK55" i="4"/>
  <c r="FL55" i="4"/>
  <c r="EW55" i="4"/>
  <c r="DS55" i="4"/>
  <c r="DD55" i="4"/>
  <c r="BX55" i="4"/>
  <c r="BI55" i="4"/>
  <c r="AT55" i="4"/>
  <c r="AE55" i="4"/>
  <c r="P55" i="4"/>
  <c r="MN34" i="4"/>
  <c r="LJ34" i="4"/>
  <c r="KU34" i="4"/>
  <c r="KF34" i="4"/>
  <c r="HV34" i="4"/>
  <c r="HG34" i="4"/>
  <c r="FL34" i="4"/>
  <c r="EW34" i="4"/>
  <c r="DD34" i="4"/>
  <c r="BX34" i="4"/>
  <c r="AT34" i="4"/>
  <c r="AE34" i="4"/>
  <c r="P34" i="4"/>
  <c r="MN33" i="4"/>
  <c r="KU33" i="4"/>
  <c r="KF33" i="4"/>
  <c r="IK33" i="4"/>
  <c r="HV33" i="4"/>
  <c r="FL33" i="4"/>
  <c r="EW33" i="4"/>
  <c r="DS33" i="4"/>
  <c r="DD33" i="4"/>
  <c r="BX33" i="4"/>
  <c r="BI33" i="4"/>
  <c r="AT33" i="4"/>
  <c r="AE33" i="4"/>
  <c r="P33" i="4"/>
  <c r="FZ12" i="4"/>
  <c r="B12" i="4"/>
  <c r="FZ10" i="4"/>
  <c r="AU10" i="4"/>
  <c r="LP8" i="4"/>
  <c r="FZ8" i="4"/>
  <c r="AU8" i="4"/>
  <c r="B8" i="4"/>
  <c r="MH78" i="4" l="1"/>
  <c r="IZ54" i="4"/>
  <c r="CS78" i="4"/>
  <c r="BX54" i="4"/>
  <c r="BX32" i="4"/>
  <c r="FL54" i="4"/>
  <c r="MN54" i="4"/>
  <c r="MN32" i="4"/>
  <c r="IZ32" i="4"/>
  <c r="HM78" i="4"/>
  <c r="FL32" i="4"/>
  <c r="C11" i="5"/>
  <c r="D11" i="5"/>
  <c r="E11" i="5"/>
  <c r="B11" i="5"/>
  <c r="FH78" i="4" l="1"/>
  <c r="DS54" i="4"/>
  <c r="AE32" i="4"/>
  <c r="AN78" i="4"/>
  <c r="AE54" i="4"/>
  <c r="KU54" i="4"/>
  <c r="KU32" i="4"/>
  <c r="KC78" i="4"/>
  <c r="HG54" i="4"/>
  <c r="HG32" i="4"/>
  <c r="DS32" i="4"/>
  <c r="LO78" i="4"/>
  <c r="GT78" i="4"/>
  <c r="EW54" i="4"/>
  <c r="EW32" i="4"/>
  <c r="IK32" i="4"/>
  <c r="BZ78" i="4"/>
  <c r="BI54" i="4"/>
  <c r="BI32" i="4"/>
  <c r="LY54" i="4"/>
  <c r="LY32" i="4"/>
  <c r="IK54" i="4"/>
  <c r="JJ78" i="4"/>
  <c r="GR32" i="4"/>
  <c r="DD54" i="4"/>
  <c r="DD32" i="4"/>
  <c r="U78" i="4"/>
  <c r="P54" i="4"/>
  <c r="P32" i="4"/>
  <c r="KF54" i="4"/>
  <c r="KF32" i="4"/>
  <c r="GR54" i="4"/>
  <c r="EO78" i="4"/>
  <c r="BG78" i="4"/>
  <c r="AT54" i="4"/>
  <c r="LJ54" i="4"/>
  <c r="LJ32" i="4"/>
  <c r="KV78" i="4"/>
  <c r="HV54" i="4"/>
  <c r="HV32" i="4"/>
  <c r="GA78" i="4"/>
  <c r="EH54" i="4"/>
  <c r="EH32" i="4"/>
  <c r="AT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<sst xmlns="http://schemas.openxmlformats.org/spreadsheetml/2006/main" count="326" uniqueCount="184">
  <si>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</si>
  <si>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</si>
  <si>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</si>
  <si>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</si>
  <si>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</si>
  <si>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</si>
  <si>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</si>
  <si>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</si>
  <si>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</si>
  <si>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</si>
  <si>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</si>
  <si>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</si>
  <si>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</si>
  <si>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</si>
  <si>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</si>
  <si>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</si>
  <si>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</si>
  <si>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</si>
  <si>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</si>
  <si>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</si>
  <si>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</si>
  <si>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</si>
  <si>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</si>
  <si>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</si>
  <si>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</si>
  <si>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</si>
  <si>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</si>
  <si>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</si>
  <si>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</si>
  <si>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</si>
  <si>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</si>
  <si>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</si>
  <si>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</si>
  <si>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</si>
  <si>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</si>
  <si>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</si>
  <si>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</si>
  <si>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</si>
  <si>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</si>
  <si>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</si>
  <si>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</si>
  <si>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</si>
  <si>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</si>
  <si>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</si>
  <si>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</si>
  <si>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</si>
  <si>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</si>
  <si>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</si>
  <si>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</si>
  <si>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</si>
  <si>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</si>
  <si>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</si>
  <si>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</si>
  <si>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</si>
  <si>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</si>
  <si>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</si>
  <si>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</si>
  <si>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</si>
  <si>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</si>
  <si>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</si>
  <si>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</si>
  <si>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</si>
  <si>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</si>
  <si>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</si>
  <si>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</si>
  <si>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</si>
  <si>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</si>
  <si>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</si>
  <si>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</si>
  <si>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</si>
  <si>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</si>
  <si>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</si>
  <si>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</si>
  <si>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</si>
  <si>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</si>
  <si>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</si>
  <si>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</si>
  <si>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</si>
  <si>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</si>
  <si>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</si>
  <si>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</si>
  <si>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</si>
  <si>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</si>
  <si>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</si>
  <si>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</si>
  <si>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</si>
  <si>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</si>
  <si>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</si>
  <si>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</si>
  <si>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</si>
  <si>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</si>
  <si>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</si>
  <si>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</si>
  <si>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</si>
  <si>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</si>
  <si>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</si>
  <si>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</si>
  <si>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</si>
  <si>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</si>
  <si>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</si>
  <si>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</si>
  <si>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</si>
  <si>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</si>
  <si>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</si>
  <si>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</si>
  <si>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</si>
  <si>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</si>
  <si>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</si>
  <si>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</si>
  <si>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</si>
  <si>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</si>
  <si>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</si>
  <si>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</si>
  <si>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</si>
  <si>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</si>
  <si>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</si>
  <si>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</si>
  <si>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</si>
  <si>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</si>
  <si>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</si>
  <si>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</si>
  <si>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</si>
  <si>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</si>
  <si>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</si>
  <si>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</si>
  <si>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</si>
  <si>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</si>
  <si>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</si>
  <si>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</si>
  <si>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</si>
  <si>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</si>
  <si>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</si>
  <si>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</si>
  <si>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</si>
  <si>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</si>
  <si>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</si>
  <si>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</si>
  <si>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</si>
  <si>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</si>
  <si>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</si>
  <si>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</si>
  <si>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</si>
  <si>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</si>
  <si>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</si>
  <si>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</si>
  <si>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</si>
  <si>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</si>
  <si>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</si>
  <si>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</si>
  <si>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</si>
  <si>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</si>
  <si>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</si>
  <si>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</si>
  <si>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</si>
  <si>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</si>
  <si>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</si>
  <si>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</si>
  <si>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</si>
  <si>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</si>
  <si>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</si>
  <si>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</si>
  <si>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</si>
  <si>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阪南市</t>
  </si>
  <si>
    <t>阪南市民病院</t>
  </si>
  <si>
    <t>当然財務</t>
  </si>
  <si>
    <t>病院事業</t>
  </si>
  <si>
    <t>一般病院</t>
  </si>
  <si>
    <t>100床以上～200床未満</t>
  </si>
  <si>
    <t>非設置</t>
  </si>
  <si>
    <t>指定管理者(利用料金制)</t>
  </si>
  <si>
    <t>対象</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</si>
  <si>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</si>
  <si>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</si>
  <si>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</si>
  <si>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</si>
  <si>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</si>
  <si>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</si>
  <si>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</si>
  <si>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</si>
  <si>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</si>
  <si>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平成25年3月に新病院に建て替えを行ったことで病院施設全体が比較的新しいため、有形固定資産減価償却率は類似団体平均値を大きく下回っている。
　一方、医療機器については、施設建替えと同時期に購入しているため、償却期間満了に近づいてきていることから、昨年度と同様に器械備品減価償却率は上昇傾向にあるものの、単年度収支の改善により、CTなどの主要器機の更新を順次実施している。</t>
    <rPh sb="54" eb="56">
      <t>ダンタイ</t>
    </rPh>
    <rPh sb="124" eb="127">
      <t>サクネンド</t>
    </rPh>
    <rPh sb="128" eb="130">
      <t>ドウヨウ</t>
    </rPh>
    <phoneticPr fontId="5"/>
  </si>
  <si>
    <t>　昨年度と同様、指定管理者制度導入により、常勤医師の招聘を背景とする入院・外来患者数の増加による収益増加や診療材料費などの経費削減など病院運営改善の継続した取り組みが経常収支の連続した黒字化となって表れている。
　今後も泉州南部公立病院機能連携推進基本構想に基づく市立貝塚病院やりんくう総合医療センターとの役割分担に基づき診療体制を維持するとともに、患者情報共有システムの活用による地域の医療機関との連携を継続し、外来・入院患者数の増加による収益向上に取り組んでいく。
　上記の取り組みを今後も継続実施し、安定した病院経営を行うことで、公立病院本来の役割である救急医療や小児医療などの不採算医療の提供を行う。
　施設や医療機器の改修等については、引き続き指定管理者と協議の上、費用対効果を勘案して計画的に進めていく。</t>
    <rPh sb="1" eb="4">
      <t>サクネンド</t>
    </rPh>
    <rPh sb="5" eb="7">
      <t>ドウヨウ</t>
    </rPh>
    <rPh sb="15" eb="17">
      <t>ドウニュウ</t>
    </rPh>
    <rPh sb="29" eb="31">
      <t>ハイケイ</t>
    </rPh>
    <rPh sb="34" eb="36">
      <t>ニュウイン</t>
    </rPh>
    <rPh sb="37" eb="39">
      <t>ガイライ</t>
    </rPh>
    <rPh sb="39" eb="41">
      <t>カンジャ</t>
    </rPh>
    <rPh sb="41" eb="42">
      <t>スウ</t>
    </rPh>
    <rPh sb="43" eb="45">
      <t>ゾウカ</t>
    </rPh>
    <rPh sb="74" eb="76">
      <t>ケイゾク</t>
    </rPh>
    <rPh sb="88" eb="90">
      <t>レンゾク</t>
    </rPh>
    <rPh sb="99" eb="100">
      <t>アラワ</t>
    </rPh>
    <rPh sb="244" eb="246">
      <t>コンゴ</t>
    </rPh>
    <rPh sb="247" eb="249">
      <t>ケイゾク</t>
    </rPh>
    <rPh sb="298" eb="300">
      <t>テイキョウ</t>
    </rPh>
    <rPh sb="301" eb="302">
      <t>オコナ</t>
    </rPh>
    <rPh sb="323" eb="324">
      <t>ヒ</t>
    </rPh>
    <rPh sb="325" eb="326">
      <t>ツヅ</t>
    </rPh>
    <phoneticPr fontId="5"/>
  </si>
  <si>
    <t>　平成23年4月から利用料金制による指定管理者制度を導入し市民病院を運営しているが、収益面では提供する医療の質の向上や人間ドック・企業健診など健康管理センターの充実などによる収益増加の取り組み、更に、費用面では固定経費をはじめとした徹底したコスト削減による費用削減の取り組みによる成果が継続して出ている。
　具体的には、令和2年度における累積欠損金比率の改善要因は、コロナウイルス感染患者の対応による補助金収入により累積欠損金が減少したことに加え、昨年度と同様に新型コロナウイルス感染症の影響があったものの常勤医師をさらに増員したことで、外来患者1人の1日あたりの収益が増加したことや病床利用率も前年度と同水準を維持出来たことにより28.7ポイント減少し、結果として健全な病院経営となった。</t>
  </si>
  <si>
    <t>　自治体病院として、救急医療や小児医療などの不採算医療を担いつつ、泉州南部地域の中核的病院として住民の方々に必要とされる医療機能を地域の医療機関と連携を図りながら安定的に提供することが求められている。
　また、コロナウイルスに感染した重症・中等症患者の対応やコロナワクチンの接種、大規模地震や津波などの自然災害発生時には、市の災害医療センターとして医療活動を行うなど、有事においても重要な役割を担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</si>
</sst>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73.7</c:v>
                </c:pt>
                <c:pt idx="1">
                  <c:v>70.3</c:v>
                </c:pt>
                <c:pt idx="2">
                  <c:v>71.2</c:v>
                </c:pt>
                <c:pt idx="3">
                  <c:v>77.599999999999994</c:v>
                </c:pt>
                <c:pt idx="4">
                  <c:v>76.099999999999994</c:v>
                </c:pt>
              </c:numCache>
            </c:numRef>
          </c:val>
          <c:extLst>
            <c:ext xmlns:c16="http://schemas.microsoft.com/office/drawing/2014/chart" uri="{C3380CC4-5D6E-409C-BE32-E72D297353CC}">
              <c16:uniqueId val="{00000000-C36A-40EF-ABA2-870B9AD4977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36A-40EF-ABA2-870B9AD4977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127.8</c:v>
                </c:pt>
                <c:pt idx="1">
                  <c:v>133.1</c:v>
                </c:pt>
                <c:pt idx="2">
                  <c:v>123.3</c:v>
                </c:pt>
                <c:pt idx="3">
                  <c:v>106.5</c:v>
                </c:pt>
                <c:pt idx="4">
                  <c:v>77.8</c:v>
                </c:pt>
              </c:numCache>
            </c:numRef>
          </c:val>
          <c:extLst>
            <c:ext xmlns:c16="http://schemas.microsoft.com/office/drawing/2014/chart" uri="{C3380CC4-5D6E-409C-BE32-E72D297353CC}">
              <c16:uniqueId val="{00000000-3772-41BE-8036-09D2B8CF96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772-41BE-8036-09D2B8CF96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90.3</c:v>
                </c:pt>
                <c:pt idx="1">
                  <c:v>88.5</c:v>
                </c:pt>
                <c:pt idx="2">
                  <c:v>92.8</c:v>
                </c:pt>
                <c:pt idx="3">
                  <c:v>95.8</c:v>
                </c:pt>
                <c:pt idx="4">
                  <c:v>96.4</c:v>
                </c:pt>
              </c:numCache>
            </c:numRef>
          </c:val>
          <c:extLst>
            <c:ext xmlns:c16="http://schemas.microsoft.com/office/drawing/2014/chart" uri="{C3380CC4-5D6E-409C-BE32-E72D297353CC}">
              <c16:uniqueId val="{00000000-AECC-4B36-92BD-42E4485C83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AECC-4B36-92BD-42E4485C83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97.5</c:v>
                </c:pt>
                <c:pt idx="1">
                  <c:v>96.6</c:v>
                </c:pt>
                <c:pt idx="2">
                  <c:v>100.3</c:v>
                </c:pt>
                <c:pt idx="3">
                  <c:v>102.4</c:v>
                </c:pt>
                <c:pt idx="4">
                  <c:v>122.9</c:v>
                </c:pt>
              </c:numCache>
            </c:numRef>
          </c:val>
          <c:extLst>
            <c:ext xmlns:c16="http://schemas.microsoft.com/office/drawing/2014/chart" uri="{C3380CC4-5D6E-409C-BE32-E72D297353CC}">
              <c16:uniqueId val="{00000000-7A1C-4530-804B-0DD698555A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A1C-4530-804B-0DD698555A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23.4</c:v>
                </c:pt>
                <c:pt idx="1">
                  <c:v>27.6</c:v>
                </c:pt>
                <c:pt idx="2">
                  <c:v>32.1</c:v>
                </c:pt>
                <c:pt idx="3">
                  <c:v>33.799999999999997</c:v>
                </c:pt>
                <c:pt idx="4">
                  <c:v>36</c:v>
                </c:pt>
              </c:numCache>
            </c:numRef>
          </c:val>
          <c:extLst>
            <c:ext xmlns:c16="http://schemas.microsoft.com/office/drawing/2014/chart" uri="{C3380CC4-5D6E-409C-BE32-E72D297353CC}">
              <c16:uniqueId val="{00000000-45A4-4D46-B7CF-915A130693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45A4-4D46-B7CF-915A130693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67.5</c:v>
                </c:pt>
                <c:pt idx="1">
                  <c:v>73</c:v>
                </c:pt>
                <c:pt idx="2">
                  <c:v>82.9</c:v>
                </c:pt>
                <c:pt idx="3">
                  <c:v>87.6</c:v>
                </c:pt>
                <c:pt idx="4">
                  <c:v>90.6</c:v>
                </c:pt>
              </c:numCache>
            </c:numRef>
          </c:val>
          <c:extLst>
            <c:ext xmlns:c16="http://schemas.microsoft.com/office/drawing/2014/chart" uri="{C3380CC4-5D6E-409C-BE32-E72D297353CC}">
              <c16:uniqueId val="{00000000-2EE2-4D0E-930C-4FA79B39CDE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EE2-4D0E-930C-4FA79B39CDE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20015222</c:v>
                </c:pt>
                <c:pt idx="1">
                  <c:v>20410416</c:v>
                </c:pt>
                <c:pt idx="2">
                  <c:v>20410416</c:v>
                </c:pt>
                <c:pt idx="3">
                  <c:v>19920941</c:v>
                </c:pt>
                <c:pt idx="4">
                  <c:v>19779324</c:v>
                </c:pt>
              </c:numCache>
            </c:numRef>
          </c:val>
          <c:extLst>
            <c:ext xmlns:c16="http://schemas.microsoft.com/office/drawing/2014/chart" uri="{C3380CC4-5D6E-409C-BE32-E72D297353CC}">
              <c16:uniqueId val="{00000000-A36A-4AE0-AD3E-9A20D8298C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36A-4AE0-AD3E-9A20D8298C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15.8</c:v>
                </c:pt>
                <c:pt idx="1">
                  <c:v>15.4</c:v>
                </c:pt>
                <c:pt idx="2">
                  <c:v>14.7</c:v>
                </c:pt>
                <c:pt idx="3">
                  <c:v>16.100000000000001</c:v>
                </c:pt>
                <c:pt idx="4">
                  <c:v>18.399999999999999</c:v>
                </c:pt>
              </c:numCache>
            </c:numRef>
          </c:val>
          <c:extLst>
            <c:ext xmlns:c16="http://schemas.microsoft.com/office/drawing/2014/chart" uri="{C3380CC4-5D6E-409C-BE32-E72D297353CC}">
              <c16:uniqueId val="{00000000-6F04-45BD-B226-C7830633DB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F04-45BD-B226-C7830633DB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69.599999999999994</c:v>
                </c:pt>
                <c:pt idx="1">
                  <c:v>72.3</c:v>
                </c:pt>
                <c:pt idx="2">
                  <c:v>68.5</c:v>
                </c:pt>
                <c:pt idx="3">
                  <c:v>66.400000000000006</c:v>
                </c:pt>
                <c:pt idx="4">
                  <c:v>64.900000000000006</c:v>
                </c:pt>
              </c:numCache>
            </c:numRef>
          </c:val>
          <c:extLst>
            <c:ext xmlns:c16="http://schemas.microsoft.com/office/drawing/2014/chart" uri="{C3380CC4-5D6E-409C-BE32-E72D297353CC}">
              <c16:uniqueId val="{00000000-0A55-45BC-88C4-AD029067EB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0A55-45BC-88C4-AD029067EB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9089</c:v>
                </c:pt>
                <c:pt idx="1">
                  <c:v>9793</c:v>
                </c:pt>
                <c:pt idx="2">
                  <c:v>10251</c:v>
                </c:pt>
                <c:pt idx="3">
                  <c:v>11183</c:v>
                </c:pt>
                <c:pt idx="4">
                  <c:v>13043</c:v>
                </c:pt>
              </c:numCache>
            </c:numRef>
          </c:val>
          <c:extLst>
            <c:ext xmlns:c16="http://schemas.microsoft.com/office/drawing/2014/chart" uri="{C3380CC4-5D6E-409C-BE32-E72D297353CC}">
              <c16:uniqueId val="{00000000-45D8-40F6-96D7-F7E596C2D0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45D8-40F6-96D7-F7E596C2D0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41167</c:v>
                </c:pt>
                <c:pt idx="1">
                  <c:v>42947</c:v>
                </c:pt>
                <c:pt idx="2">
                  <c:v>45267</c:v>
                </c:pt>
                <c:pt idx="3">
                  <c:v>46716</c:v>
                </c:pt>
                <c:pt idx="4">
                  <c:v>50781</c:v>
                </c:pt>
              </c:numCache>
            </c:numRef>
          </c:val>
          <c:extLst>
            <c:ext xmlns:c16="http://schemas.microsoft.com/office/drawing/2014/chart" uri="{C3380CC4-5D6E-409C-BE32-E72D297353CC}">
              <c16:uniqueId val="{00000000-5C4A-4010-B30B-AFE01F4AB1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C4A-4010-B30B-AFE01F4AB15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9" t="str">
        <f>データ!H6</f>
        <v>大阪府阪南市　阪南市民病院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6" t="str">
        <f>データ!K6</f>
        <v>当然財務</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100床以上～200床未満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185</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c r="A10" s="2"/>
      <c r="B10" s="146" t="str">
        <f>データ!P6</f>
        <v>指定管理者(利用料金制)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23</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185</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5">
        <f>データ!U6</f>
        <v>53102</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14965</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１０：１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185</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185</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71</v>
      </c>
      <c r="NK18" s="132"/>
      <c r="NL18" s="132"/>
      <c r="NM18" s="127" t="s">
        <v>40</v>
      </c>
      <c r="NN18" s="128"/>
      <c r="NO18" s="131" t="s">
        <v>39</v>
      </c>
      <c r="NP18" s="132"/>
      <c r="NQ18" s="132"/>
      <c r="NR18" s="127" t="s">
        <v>40</v>
      </c>
      <c r="NS18" s="128"/>
      <c r="NT18" s="131" t="s">
        <v>69</v>
      </c>
      <c r="NU18" s="132"/>
      <c r="NV18" s="132"/>
      <c r="NW18" s="127" t="s">
        <v>40</v>
      </c>
      <c r="NX18" s="12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183</v>
      </c>
      <c r="NK22" s="125"/>
      <c r="NL22" s="125"/>
      <c r="NM22" s="125"/>
      <c r="NN22" s="125"/>
      <c r="NO22" s="125"/>
      <c r="NP22" s="125"/>
      <c r="NQ22" s="125"/>
      <c r="NR22" s="125"/>
      <c r="NS22" s="125"/>
      <c r="NT22" s="125"/>
      <c r="NU22" s="125"/>
      <c r="NV22" s="125"/>
      <c r="NW22" s="125"/>
      <c r="NX22" s="126"/>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c r="A33" s="2"/>
      <c r="B33" s="25"/>
      <c r="D33" s="5"/>
      <c r="E33" s="5"/>
      <c r="F33" s="5"/>
      <c r="G33" s="103" t="s">
        <v>57</v>
      </c>
      <c r="H33" s="103"/>
      <c r="I33" s="103"/>
      <c r="J33" s="103"/>
      <c r="K33" s="103"/>
      <c r="L33" s="103"/>
      <c r="M33" s="103"/>
      <c r="N33" s="103"/>
      <c r="O33" s="103"/>
      <c r="P33" s="85">
        <f>データ!AI7</f>
        <v>97.5</v>
      </c>
      <c r="Q33" s="86"/>
      <c r="R33" s="86"/>
      <c r="S33" s="86"/>
      <c r="T33" s="86"/>
      <c r="U33" s="86"/>
      <c r="V33" s="86"/>
      <c r="W33" s="86"/>
      <c r="X33" s="86"/>
      <c r="Y33" s="86"/>
      <c r="Z33" s="86"/>
      <c r="AA33" s="86"/>
      <c r="AB33" s="86"/>
      <c r="AC33" s="86"/>
      <c r="AD33" s="87"/>
      <c r="AE33" s="85">
        <f>データ!AJ7</f>
        <v>96.6</v>
      </c>
      <c r="AF33" s="86"/>
      <c r="AG33" s="86"/>
      <c r="AH33" s="86"/>
      <c r="AI33" s="86"/>
      <c r="AJ33" s="86"/>
      <c r="AK33" s="86"/>
      <c r="AL33" s="86"/>
      <c r="AM33" s="86"/>
      <c r="AN33" s="86"/>
      <c r="AO33" s="86"/>
      <c r="AP33" s="86"/>
      <c r="AQ33" s="86"/>
      <c r="AR33" s="86"/>
      <c r="AS33" s="87"/>
      <c r="AT33" s="85">
        <f>データ!AK7</f>
        <v>100.3</v>
      </c>
      <c r="AU33" s="86"/>
      <c r="AV33" s="86"/>
      <c r="AW33" s="86"/>
      <c r="AX33" s="86"/>
      <c r="AY33" s="86"/>
      <c r="AZ33" s="86"/>
      <c r="BA33" s="86"/>
      <c r="BB33" s="86"/>
      <c r="BC33" s="86"/>
      <c r="BD33" s="86"/>
      <c r="BE33" s="86"/>
      <c r="BF33" s="86"/>
      <c r="BG33" s="86"/>
      <c r="BH33" s="87"/>
      <c r="BI33" s="85">
        <f>データ!AL7</f>
        <v>102.4</v>
      </c>
      <c r="BJ33" s="86"/>
      <c r="BK33" s="86"/>
      <c r="BL33" s="86"/>
      <c r="BM33" s="86"/>
      <c r="BN33" s="86"/>
      <c r="BO33" s="86"/>
      <c r="BP33" s="86"/>
      <c r="BQ33" s="86"/>
      <c r="BR33" s="86"/>
      <c r="BS33" s="86"/>
      <c r="BT33" s="86"/>
      <c r="BU33" s="86"/>
      <c r="BV33" s="86"/>
      <c r="BW33" s="87"/>
      <c r="BX33" s="85">
        <f>データ!AM7</f>
        <v>122.9</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90.3</v>
      </c>
      <c r="DE33" s="86"/>
      <c r="DF33" s="86"/>
      <c r="DG33" s="86"/>
      <c r="DH33" s="86"/>
      <c r="DI33" s="86"/>
      <c r="DJ33" s="86"/>
      <c r="DK33" s="86"/>
      <c r="DL33" s="86"/>
      <c r="DM33" s="86"/>
      <c r="DN33" s="86"/>
      <c r="DO33" s="86"/>
      <c r="DP33" s="86"/>
      <c r="DQ33" s="86"/>
      <c r="DR33" s="87"/>
      <c r="DS33" s="85">
        <f>データ!AU7</f>
        <v>88.5</v>
      </c>
      <c r="DT33" s="86"/>
      <c r="DU33" s="86"/>
      <c r="DV33" s="86"/>
      <c r="DW33" s="86"/>
      <c r="DX33" s="86"/>
      <c r="DY33" s="86"/>
      <c r="DZ33" s="86"/>
      <c r="EA33" s="86"/>
      <c r="EB33" s="86"/>
      <c r="EC33" s="86"/>
      <c r="ED33" s="86"/>
      <c r="EE33" s="86"/>
      <c r="EF33" s="86"/>
      <c r="EG33" s="87"/>
      <c r="EH33" s="85">
        <f>データ!AV7</f>
        <v>92.8</v>
      </c>
      <c r="EI33" s="86"/>
      <c r="EJ33" s="86"/>
      <c r="EK33" s="86"/>
      <c r="EL33" s="86"/>
      <c r="EM33" s="86"/>
      <c r="EN33" s="86"/>
      <c r="EO33" s="86"/>
      <c r="EP33" s="86"/>
      <c r="EQ33" s="86"/>
      <c r="ER33" s="86"/>
      <c r="ES33" s="86"/>
      <c r="ET33" s="86"/>
      <c r="EU33" s="86"/>
      <c r="EV33" s="87"/>
      <c r="EW33" s="85">
        <f>データ!AW7</f>
        <v>95.8</v>
      </c>
      <c r="EX33" s="86"/>
      <c r="EY33" s="86"/>
      <c r="EZ33" s="86"/>
      <c r="FA33" s="86"/>
      <c r="FB33" s="86"/>
      <c r="FC33" s="86"/>
      <c r="FD33" s="86"/>
      <c r="FE33" s="86"/>
      <c r="FF33" s="86"/>
      <c r="FG33" s="86"/>
      <c r="FH33" s="86"/>
      <c r="FI33" s="86"/>
      <c r="FJ33" s="86"/>
      <c r="FK33" s="87"/>
      <c r="FL33" s="85">
        <f>データ!AX7</f>
        <v>96.4</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127.8</v>
      </c>
      <c r="GS33" s="86"/>
      <c r="GT33" s="86"/>
      <c r="GU33" s="86"/>
      <c r="GV33" s="86"/>
      <c r="GW33" s="86"/>
      <c r="GX33" s="86"/>
      <c r="GY33" s="86"/>
      <c r="GZ33" s="86"/>
      <c r="HA33" s="86"/>
      <c r="HB33" s="86"/>
      <c r="HC33" s="86"/>
      <c r="HD33" s="86"/>
      <c r="HE33" s="86"/>
      <c r="HF33" s="87"/>
      <c r="HG33" s="85">
        <f>データ!BF7</f>
        <v>133.1</v>
      </c>
      <c r="HH33" s="86"/>
      <c r="HI33" s="86"/>
      <c r="HJ33" s="86"/>
      <c r="HK33" s="86"/>
      <c r="HL33" s="86"/>
      <c r="HM33" s="86"/>
      <c r="HN33" s="86"/>
      <c r="HO33" s="86"/>
      <c r="HP33" s="86"/>
      <c r="HQ33" s="86"/>
      <c r="HR33" s="86"/>
      <c r="HS33" s="86"/>
      <c r="HT33" s="86"/>
      <c r="HU33" s="87"/>
      <c r="HV33" s="85">
        <f>データ!BG7</f>
        <v>123.3</v>
      </c>
      <c r="HW33" s="86"/>
      <c r="HX33" s="86"/>
      <c r="HY33" s="86"/>
      <c r="HZ33" s="86"/>
      <c r="IA33" s="86"/>
      <c r="IB33" s="86"/>
      <c r="IC33" s="86"/>
      <c r="ID33" s="86"/>
      <c r="IE33" s="86"/>
      <c r="IF33" s="86"/>
      <c r="IG33" s="86"/>
      <c r="IH33" s="86"/>
      <c r="II33" s="86"/>
      <c r="IJ33" s="87"/>
      <c r="IK33" s="85">
        <f>データ!BH7</f>
        <v>106.5</v>
      </c>
      <c r="IL33" s="86"/>
      <c r="IM33" s="86"/>
      <c r="IN33" s="86"/>
      <c r="IO33" s="86"/>
      <c r="IP33" s="86"/>
      <c r="IQ33" s="86"/>
      <c r="IR33" s="86"/>
      <c r="IS33" s="86"/>
      <c r="IT33" s="86"/>
      <c r="IU33" s="86"/>
      <c r="IV33" s="86"/>
      <c r="IW33" s="86"/>
      <c r="IX33" s="86"/>
      <c r="IY33" s="87"/>
      <c r="IZ33" s="85">
        <f>データ!BI7</f>
        <v>77.8</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73.7</v>
      </c>
      <c r="KG33" s="86"/>
      <c r="KH33" s="86"/>
      <c r="KI33" s="86"/>
      <c r="KJ33" s="86"/>
      <c r="KK33" s="86"/>
      <c r="KL33" s="86"/>
      <c r="KM33" s="86"/>
      <c r="KN33" s="86"/>
      <c r="KO33" s="86"/>
      <c r="KP33" s="86"/>
      <c r="KQ33" s="86"/>
      <c r="KR33" s="86"/>
      <c r="KS33" s="86"/>
      <c r="KT33" s="87"/>
      <c r="KU33" s="85">
        <f>データ!BQ7</f>
        <v>70.3</v>
      </c>
      <c r="KV33" s="86"/>
      <c r="KW33" s="86"/>
      <c r="KX33" s="86"/>
      <c r="KY33" s="86"/>
      <c r="KZ33" s="86"/>
      <c r="LA33" s="86"/>
      <c r="LB33" s="86"/>
      <c r="LC33" s="86"/>
      <c r="LD33" s="86"/>
      <c r="LE33" s="86"/>
      <c r="LF33" s="86"/>
      <c r="LG33" s="86"/>
      <c r="LH33" s="86"/>
      <c r="LI33" s="87"/>
      <c r="LJ33" s="85">
        <f>データ!BR7</f>
        <v>71.2</v>
      </c>
      <c r="LK33" s="86"/>
      <c r="LL33" s="86"/>
      <c r="LM33" s="86"/>
      <c r="LN33" s="86"/>
      <c r="LO33" s="86"/>
      <c r="LP33" s="86"/>
      <c r="LQ33" s="86"/>
      <c r="LR33" s="86"/>
      <c r="LS33" s="86"/>
      <c r="LT33" s="86"/>
      <c r="LU33" s="86"/>
      <c r="LV33" s="86"/>
      <c r="LW33" s="86"/>
      <c r="LX33" s="87"/>
      <c r="LY33" s="85">
        <f>データ!BS7</f>
        <v>77.599999999999994</v>
      </c>
      <c r="LZ33" s="86"/>
      <c r="MA33" s="86"/>
      <c r="MB33" s="86"/>
      <c r="MC33" s="86"/>
      <c r="MD33" s="86"/>
      <c r="ME33" s="86"/>
      <c r="MF33" s="86"/>
      <c r="MG33" s="86"/>
      <c r="MH33" s="86"/>
      <c r="MI33" s="86"/>
      <c r="MJ33" s="86"/>
      <c r="MK33" s="86"/>
      <c r="ML33" s="86"/>
      <c r="MM33" s="87"/>
      <c r="MN33" s="85">
        <f>データ!BT7</f>
        <v>76.099999999999994</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c r="A34" s="2"/>
      <c r="B34" s="25"/>
      <c r="D34" s="5"/>
      <c r="E34" s="5"/>
      <c r="F34" s="5"/>
      <c r="G34" s="103" t="s">
        <v>59</v>
      </c>
      <c r="H34" s="103"/>
      <c r="I34" s="103"/>
      <c r="J34" s="103"/>
      <c r="K34" s="103"/>
      <c r="L34" s="103"/>
      <c r="M34" s="103"/>
      <c r="N34" s="103"/>
      <c r="O34" s="103"/>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182</v>
      </c>
      <c r="NK39" s="113"/>
      <c r="NL39" s="113"/>
      <c r="NM39" s="113"/>
      <c r="NN39" s="113"/>
      <c r="NO39" s="113"/>
      <c r="NP39" s="113"/>
      <c r="NQ39" s="113"/>
      <c r="NR39" s="113"/>
      <c r="NS39" s="113"/>
      <c r="NT39" s="113"/>
      <c r="NU39" s="113"/>
      <c r="NV39" s="113"/>
      <c r="NW39" s="113"/>
      <c r="NX39" s="114"/>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180</v>
      </c>
      <c r="NK54" s="119"/>
      <c r="NL54" s="119"/>
      <c r="NM54" s="119"/>
      <c r="NN54" s="119"/>
      <c r="NO54" s="119"/>
      <c r="NP54" s="119"/>
      <c r="NQ54" s="119"/>
      <c r="NR54" s="119"/>
      <c r="NS54" s="119"/>
      <c r="NT54" s="119"/>
      <c r="NU54" s="119"/>
      <c r="NV54" s="119"/>
      <c r="NW54" s="119"/>
      <c r="NX54" s="120"/>
    </row>
    <row r="55" spans="1:393" ht="13.5" customHeight="1">
      <c r="A55" s="2"/>
      <c r="B55" s="25"/>
      <c r="C55" s="5"/>
      <c r="D55" s="5"/>
      <c r="E55" s="5"/>
      <c r="F55" s="5"/>
      <c r="G55" s="103" t="s">
        <v>57</v>
      </c>
      <c r="H55" s="103"/>
      <c r="I55" s="103"/>
      <c r="J55" s="103"/>
      <c r="K55" s="103"/>
      <c r="L55" s="103"/>
      <c r="M55" s="103"/>
      <c r="N55" s="103"/>
      <c r="O55" s="103"/>
      <c r="P55" s="104">
        <f>データ!CA7</f>
        <v>41167</v>
      </c>
      <c r="Q55" s="105"/>
      <c r="R55" s="105"/>
      <c r="S55" s="105"/>
      <c r="T55" s="105"/>
      <c r="U55" s="105"/>
      <c r="V55" s="105"/>
      <c r="W55" s="105"/>
      <c r="X55" s="105"/>
      <c r="Y55" s="105"/>
      <c r="Z55" s="105"/>
      <c r="AA55" s="105"/>
      <c r="AB55" s="105"/>
      <c r="AC55" s="105"/>
      <c r="AD55" s="106"/>
      <c r="AE55" s="104">
        <f>データ!CB7</f>
        <v>42947</v>
      </c>
      <c r="AF55" s="105"/>
      <c r="AG55" s="105"/>
      <c r="AH55" s="105"/>
      <c r="AI55" s="105"/>
      <c r="AJ55" s="105"/>
      <c r="AK55" s="105"/>
      <c r="AL55" s="105"/>
      <c r="AM55" s="105"/>
      <c r="AN55" s="105"/>
      <c r="AO55" s="105"/>
      <c r="AP55" s="105"/>
      <c r="AQ55" s="105"/>
      <c r="AR55" s="105"/>
      <c r="AS55" s="106"/>
      <c r="AT55" s="104">
        <f>データ!CC7</f>
        <v>45267</v>
      </c>
      <c r="AU55" s="105"/>
      <c r="AV55" s="105"/>
      <c r="AW55" s="105"/>
      <c r="AX55" s="105"/>
      <c r="AY55" s="105"/>
      <c r="AZ55" s="105"/>
      <c r="BA55" s="105"/>
      <c r="BB55" s="105"/>
      <c r="BC55" s="105"/>
      <c r="BD55" s="105"/>
      <c r="BE55" s="105"/>
      <c r="BF55" s="105"/>
      <c r="BG55" s="105"/>
      <c r="BH55" s="106"/>
      <c r="BI55" s="104">
        <f>データ!CD7</f>
        <v>46716</v>
      </c>
      <c r="BJ55" s="105"/>
      <c r="BK55" s="105"/>
      <c r="BL55" s="105"/>
      <c r="BM55" s="105"/>
      <c r="BN55" s="105"/>
      <c r="BO55" s="105"/>
      <c r="BP55" s="105"/>
      <c r="BQ55" s="105"/>
      <c r="BR55" s="105"/>
      <c r="BS55" s="105"/>
      <c r="BT55" s="105"/>
      <c r="BU55" s="105"/>
      <c r="BV55" s="105"/>
      <c r="BW55" s="106"/>
      <c r="BX55" s="104">
        <f>データ!CE7</f>
        <v>50781</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9089</v>
      </c>
      <c r="DE55" s="105"/>
      <c r="DF55" s="105"/>
      <c r="DG55" s="105"/>
      <c r="DH55" s="105"/>
      <c r="DI55" s="105"/>
      <c r="DJ55" s="105"/>
      <c r="DK55" s="105"/>
      <c r="DL55" s="105"/>
      <c r="DM55" s="105"/>
      <c r="DN55" s="105"/>
      <c r="DO55" s="105"/>
      <c r="DP55" s="105"/>
      <c r="DQ55" s="105"/>
      <c r="DR55" s="106"/>
      <c r="DS55" s="104">
        <f>データ!CM7</f>
        <v>9793</v>
      </c>
      <c r="DT55" s="105"/>
      <c r="DU55" s="105"/>
      <c r="DV55" s="105"/>
      <c r="DW55" s="105"/>
      <c r="DX55" s="105"/>
      <c r="DY55" s="105"/>
      <c r="DZ55" s="105"/>
      <c r="EA55" s="105"/>
      <c r="EB55" s="105"/>
      <c r="EC55" s="105"/>
      <c r="ED55" s="105"/>
      <c r="EE55" s="105"/>
      <c r="EF55" s="105"/>
      <c r="EG55" s="106"/>
      <c r="EH55" s="104">
        <f>データ!CN7</f>
        <v>10251</v>
      </c>
      <c r="EI55" s="105"/>
      <c r="EJ55" s="105"/>
      <c r="EK55" s="105"/>
      <c r="EL55" s="105"/>
      <c r="EM55" s="105"/>
      <c r="EN55" s="105"/>
      <c r="EO55" s="105"/>
      <c r="EP55" s="105"/>
      <c r="EQ55" s="105"/>
      <c r="ER55" s="105"/>
      <c r="ES55" s="105"/>
      <c r="ET55" s="105"/>
      <c r="EU55" s="105"/>
      <c r="EV55" s="106"/>
      <c r="EW55" s="104">
        <f>データ!CO7</f>
        <v>11183</v>
      </c>
      <c r="EX55" s="105"/>
      <c r="EY55" s="105"/>
      <c r="EZ55" s="105"/>
      <c r="FA55" s="105"/>
      <c r="FB55" s="105"/>
      <c r="FC55" s="105"/>
      <c r="FD55" s="105"/>
      <c r="FE55" s="105"/>
      <c r="FF55" s="105"/>
      <c r="FG55" s="105"/>
      <c r="FH55" s="105"/>
      <c r="FI55" s="105"/>
      <c r="FJ55" s="105"/>
      <c r="FK55" s="106"/>
      <c r="FL55" s="104">
        <f>データ!CP7</f>
        <v>13043</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69.599999999999994</v>
      </c>
      <c r="GS55" s="86"/>
      <c r="GT55" s="86"/>
      <c r="GU55" s="86"/>
      <c r="GV55" s="86"/>
      <c r="GW55" s="86"/>
      <c r="GX55" s="86"/>
      <c r="GY55" s="86"/>
      <c r="GZ55" s="86"/>
      <c r="HA55" s="86"/>
      <c r="HB55" s="86"/>
      <c r="HC55" s="86"/>
      <c r="HD55" s="86"/>
      <c r="HE55" s="86"/>
      <c r="HF55" s="87"/>
      <c r="HG55" s="85">
        <f>データ!CX7</f>
        <v>72.3</v>
      </c>
      <c r="HH55" s="86"/>
      <c r="HI55" s="86"/>
      <c r="HJ55" s="86"/>
      <c r="HK55" s="86"/>
      <c r="HL55" s="86"/>
      <c r="HM55" s="86"/>
      <c r="HN55" s="86"/>
      <c r="HO55" s="86"/>
      <c r="HP55" s="86"/>
      <c r="HQ55" s="86"/>
      <c r="HR55" s="86"/>
      <c r="HS55" s="86"/>
      <c r="HT55" s="86"/>
      <c r="HU55" s="87"/>
      <c r="HV55" s="85">
        <f>データ!CY7</f>
        <v>68.5</v>
      </c>
      <c r="HW55" s="86"/>
      <c r="HX55" s="86"/>
      <c r="HY55" s="86"/>
      <c r="HZ55" s="86"/>
      <c r="IA55" s="86"/>
      <c r="IB55" s="86"/>
      <c r="IC55" s="86"/>
      <c r="ID55" s="86"/>
      <c r="IE55" s="86"/>
      <c r="IF55" s="86"/>
      <c r="IG55" s="86"/>
      <c r="IH55" s="86"/>
      <c r="II55" s="86"/>
      <c r="IJ55" s="87"/>
      <c r="IK55" s="85">
        <f>データ!CZ7</f>
        <v>66.400000000000006</v>
      </c>
      <c r="IL55" s="86"/>
      <c r="IM55" s="86"/>
      <c r="IN55" s="86"/>
      <c r="IO55" s="86"/>
      <c r="IP55" s="86"/>
      <c r="IQ55" s="86"/>
      <c r="IR55" s="86"/>
      <c r="IS55" s="86"/>
      <c r="IT55" s="86"/>
      <c r="IU55" s="86"/>
      <c r="IV55" s="86"/>
      <c r="IW55" s="86"/>
      <c r="IX55" s="86"/>
      <c r="IY55" s="87"/>
      <c r="IZ55" s="85">
        <f>データ!DA7</f>
        <v>64.900000000000006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15.8</v>
      </c>
      <c r="KG55" s="86"/>
      <c r="KH55" s="86"/>
      <c r="KI55" s="86"/>
      <c r="KJ55" s="86"/>
      <c r="KK55" s="86"/>
      <c r="KL55" s="86"/>
      <c r="KM55" s="86"/>
      <c r="KN55" s="86"/>
      <c r="KO55" s="86"/>
      <c r="KP55" s="86"/>
      <c r="KQ55" s="86"/>
      <c r="KR55" s="86"/>
      <c r="KS55" s="86"/>
      <c r="KT55" s="87"/>
      <c r="KU55" s="85">
        <f>データ!DI7</f>
        <v>15.4</v>
      </c>
      <c r="KV55" s="86"/>
      <c r="KW55" s="86"/>
      <c r="KX55" s="86"/>
      <c r="KY55" s="86"/>
      <c r="KZ55" s="86"/>
      <c r="LA55" s="86"/>
      <c r="LB55" s="86"/>
      <c r="LC55" s="86"/>
      <c r="LD55" s="86"/>
      <c r="LE55" s="86"/>
      <c r="LF55" s="86"/>
      <c r="LG55" s="86"/>
      <c r="LH55" s="86"/>
      <c r="LI55" s="87"/>
      <c r="LJ55" s="85">
        <f>データ!DJ7</f>
        <v>14.7</v>
      </c>
      <c r="LK55" s="86"/>
      <c r="LL55" s="86"/>
      <c r="LM55" s="86"/>
      <c r="LN55" s="86"/>
      <c r="LO55" s="86"/>
      <c r="LP55" s="86"/>
      <c r="LQ55" s="86"/>
      <c r="LR55" s="86"/>
      <c r="LS55" s="86"/>
      <c r="LT55" s="86"/>
      <c r="LU55" s="86"/>
      <c r="LV55" s="86"/>
      <c r="LW55" s="86"/>
      <c r="LX55" s="87"/>
      <c r="LY55" s="85">
        <f>データ!DK7</f>
        <v>16.100000000000001</v>
      </c>
      <c r="LZ55" s="86"/>
      <c r="MA55" s="86"/>
      <c r="MB55" s="86"/>
      <c r="MC55" s="86"/>
      <c r="MD55" s="86"/>
      <c r="ME55" s="86"/>
      <c r="MF55" s="86"/>
      <c r="MG55" s="86"/>
      <c r="MH55" s="86"/>
      <c r="MI55" s="86"/>
      <c r="MJ55" s="86"/>
      <c r="MK55" s="86"/>
      <c r="ML55" s="86"/>
      <c r="MM55" s="87"/>
      <c r="MN55" s="85">
        <f>データ!DL7</f>
        <v>18.399999999999999</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c r="A56" s="2"/>
      <c r="B56" s="25"/>
      <c r="C56" s="5"/>
      <c r="D56" s="5"/>
      <c r="E56" s="5"/>
      <c r="F56" s="5"/>
      <c r="G56" s="103" t="s">
        <v>59</v>
      </c>
      <c r="H56" s="103"/>
      <c r="I56" s="103"/>
      <c r="J56" s="103"/>
      <c r="K56" s="103"/>
      <c r="L56" s="103"/>
      <c r="M56" s="103"/>
      <c r="N56" s="103"/>
      <c r="O56" s="103"/>
      <c r="P56" s="104">
        <f>データ!CF7</f>
        <v>33492</v>
      </c>
      <c r="Q56" s="105"/>
      <c r="R56" s="105"/>
      <c r="S56" s="105"/>
      <c r="T56" s="105"/>
      <c r="U56" s="105"/>
      <c r="V56" s="105"/>
      <c r="W56" s="105"/>
      <c r="X56" s="105"/>
      <c r="Y56" s="105"/>
      <c r="Z56" s="105"/>
      <c r="AA56" s="105"/>
      <c r="AB56" s="105"/>
      <c r="AC56" s="105"/>
      <c r="AD56" s="106"/>
      <c r="AE56" s="104">
        <f>データ!CG7</f>
        <v>34136</v>
      </c>
      <c r="AF56" s="105"/>
      <c r="AG56" s="105"/>
      <c r="AH56" s="105"/>
      <c r="AI56" s="105"/>
      <c r="AJ56" s="105"/>
      <c r="AK56" s="105"/>
      <c r="AL56" s="105"/>
      <c r="AM56" s="105"/>
      <c r="AN56" s="105"/>
      <c r="AO56" s="105"/>
      <c r="AP56" s="105"/>
      <c r="AQ56" s="105"/>
      <c r="AR56" s="105"/>
      <c r="AS56" s="106"/>
      <c r="AT56" s="104">
        <f>データ!CH7</f>
        <v>34924</v>
      </c>
      <c r="AU56" s="105"/>
      <c r="AV56" s="105"/>
      <c r="AW56" s="105"/>
      <c r="AX56" s="105"/>
      <c r="AY56" s="105"/>
      <c r="AZ56" s="105"/>
      <c r="BA56" s="105"/>
      <c r="BB56" s="105"/>
      <c r="BC56" s="105"/>
      <c r="BD56" s="105"/>
      <c r="BE56" s="105"/>
      <c r="BF56" s="105"/>
      <c r="BG56" s="105"/>
      <c r="BH56" s="106"/>
      <c r="BI56" s="104">
        <f>データ!CI7</f>
        <v>35788</v>
      </c>
      <c r="BJ56" s="105"/>
      <c r="BK56" s="105"/>
      <c r="BL56" s="105"/>
      <c r="BM56" s="105"/>
      <c r="BN56" s="105"/>
      <c r="BO56" s="105"/>
      <c r="BP56" s="105"/>
      <c r="BQ56" s="105"/>
      <c r="BR56" s="105"/>
      <c r="BS56" s="105"/>
      <c r="BT56" s="105"/>
      <c r="BU56" s="105"/>
      <c r="BV56" s="105"/>
      <c r="BW56" s="106"/>
      <c r="BX56" s="104">
        <f>データ!CJ7</f>
        <v>37855</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9976</v>
      </c>
      <c r="DE56" s="105"/>
      <c r="DF56" s="105"/>
      <c r="DG56" s="105"/>
      <c r="DH56" s="105"/>
      <c r="DI56" s="105"/>
      <c r="DJ56" s="105"/>
      <c r="DK56" s="105"/>
      <c r="DL56" s="105"/>
      <c r="DM56" s="105"/>
      <c r="DN56" s="105"/>
      <c r="DO56" s="105"/>
      <c r="DP56" s="105"/>
      <c r="DQ56" s="105"/>
      <c r="DR56" s="106"/>
      <c r="DS56" s="104">
        <f>データ!CR7</f>
        <v>10130</v>
      </c>
      <c r="DT56" s="105"/>
      <c r="DU56" s="105"/>
      <c r="DV56" s="105"/>
      <c r="DW56" s="105"/>
      <c r="DX56" s="105"/>
      <c r="DY56" s="105"/>
      <c r="DZ56" s="105"/>
      <c r="EA56" s="105"/>
      <c r="EB56" s="105"/>
      <c r="EC56" s="105"/>
      <c r="ED56" s="105"/>
      <c r="EE56" s="105"/>
      <c r="EF56" s="105"/>
      <c r="EG56" s="106"/>
      <c r="EH56" s="104">
        <f>データ!CS7</f>
        <v>10244</v>
      </c>
      <c r="EI56" s="105"/>
      <c r="EJ56" s="105"/>
      <c r="EK56" s="105"/>
      <c r="EL56" s="105"/>
      <c r="EM56" s="105"/>
      <c r="EN56" s="105"/>
      <c r="EO56" s="105"/>
      <c r="EP56" s="105"/>
      <c r="EQ56" s="105"/>
      <c r="ER56" s="105"/>
      <c r="ES56" s="105"/>
      <c r="ET56" s="105"/>
      <c r="EU56" s="105"/>
      <c r="EV56" s="106"/>
      <c r="EW56" s="104">
        <f>データ!CT7</f>
        <v>10602</v>
      </c>
      <c r="EX56" s="105"/>
      <c r="EY56" s="105"/>
      <c r="EZ56" s="105"/>
      <c r="FA56" s="105"/>
      <c r="FB56" s="105"/>
      <c r="FC56" s="105"/>
      <c r="FD56" s="105"/>
      <c r="FE56" s="105"/>
      <c r="FF56" s="105"/>
      <c r="FG56" s="105"/>
      <c r="FH56" s="105"/>
      <c r="FI56" s="105"/>
      <c r="FJ56" s="105"/>
      <c r="FK56" s="106"/>
      <c r="FL56" s="104">
        <f>データ!CU7</f>
        <v>11234</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23.4</v>
      </c>
      <c r="V79" s="80"/>
      <c r="W79" s="80"/>
      <c r="X79" s="80"/>
      <c r="Y79" s="80"/>
      <c r="Z79" s="80"/>
      <c r="AA79" s="80"/>
      <c r="AB79" s="80"/>
      <c r="AC79" s="80"/>
      <c r="AD79" s="80"/>
      <c r="AE79" s="80"/>
      <c r="AF79" s="80"/>
      <c r="AG79" s="80"/>
      <c r="AH79" s="80"/>
      <c r="AI79" s="80"/>
      <c r="AJ79" s="80"/>
      <c r="AK79" s="80"/>
      <c r="AL79" s="80"/>
      <c r="AM79" s="80"/>
      <c r="AN79" s="80">
        <f>データ!DT7</f>
        <v>27.6</v>
      </c>
      <c r="AO79" s="80"/>
      <c r="AP79" s="80"/>
      <c r="AQ79" s="80"/>
      <c r="AR79" s="80"/>
      <c r="AS79" s="80"/>
      <c r="AT79" s="80"/>
      <c r="AU79" s="80"/>
      <c r="AV79" s="80"/>
      <c r="AW79" s="80"/>
      <c r="AX79" s="80"/>
      <c r="AY79" s="80"/>
      <c r="AZ79" s="80"/>
      <c r="BA79" s="80"/>
      <c r="BB79" s="80"/>
      <c r="BC79" s="80"/>
      <c r="BD79" s="80"/>
      <c r="BE79" s="80"/>
      <c r="BF79" s="80"/>
      <c r="BG79" s="80">
        <f>データ!DU7</f>
        <v>32.1</v>
      </c>
      <c r="BH79" s="80"/>
      <c r="BI79" s="80"/>
      <c r="BJ79" s="80"/>
      <c r="BK79" s="80"/>
      <c r="BL79" s="80"/>
      <c r="BM79" s="80"/>
      <c r="BN79" s="80"/>
      <c r="BO79" s="80"/>
      <c r="BP79" s="80"/>
      <c r="BQ79" s="80"/>
      <c r="BR79" s="80"/>
      <c r="BS79" s="80"/>
      <c r="BT79" s="80"/>
      <c r="BU79" s="80"/>
      <c r="BV79" s="80"/>
      <c r="BW79" s="80"/>
      <c r="BX79" s="80"/>
      <c r="BY79" s="80"/>
      <c r="BZ79" s="80">
        <f>データ!DV7</f>
        <v>33.799999999999997</v>
      </c>
      <c r="CA79" s="80"/>
      <c r="CB79" s="80"/>
      <c r="CC79" s="80"/>
      <c r="CD79" s="80"/>
      <c r="CE79" s="80"/>
      <c r="CF79" s="80"/>
      <c r="CG79" s="80"/>
      <c r="CH79" s="80"/>
      <c r="CI79" s="80"/>
      <c r="CJ79" s="80"/>
      <c r="CK79" s="80"/>
      <c r="CL79" s="80"/>
      <c r="CM79" s="80"/>
      <c r="CN79" s="80"/>
      <c r="CO79" s="80"/>
      <c r="CP79" s="80"/>
      <c r="CQ79" s="80"/>
      <c r="CR79" s="80"/>
      <c r="CS79" s="80">
        <f>データ!DW7</f>
        <v>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67.5</v>
      </c>
      <c r="EP79" s="80"/>
      <c r="EQ79" s="80"/>
      <c r="ER79" s="80"/>
      <c r="ES79" s="80"/>
      <c r="ET79" s="80"/>
      <c r="EU79" s="80"/>
      <c r="EV79" s="80"/>
      <c r="EW79" s="80"/>
      <c r="EX79" s="80"/>
      <c r="EY79" s="80"/>
      <c r="EZ79" s="80"/>
      <c r="FA79" s="80"/>
      <c r="FB79" s="80"/>
      <c r="FC79" s="80"/>
      <c r="FD79" s="80"/>
      <c r="FE79" s="80"/>
      <c r="FF79" s="80"/>
      <c r="FG79" s="80"/>
      <c r="FH79" s="80">
        <f>データ!EE7</f>
        <v>73</v>
      </c>
      <c r="FI79" s="80"/>
      <c r="FJ79" s="80"/>
      <c r="FK79" s="80"/>
      <c r="FL79" s="80"/>
      <c r="FM79" s="80"/>
      <c r="FN79" s="80"/>
      <c r="FO79" s="80"/>
      <c r="FP79" s="80"/>
      <c r="FQ79" s="80"/>
      <c r="FR79" s="80"/>
      <c r="FS79" s="80"/>
      <c r="FT79" s="80"/>
      <c r="FU79" s="80"/>
      <c r="FV79" s="80"/>
      <c r="FW79" s="80"/>
      <c r="FX79" s="80"/>
      <c r="FY79" s="80"/>
      <c r="FZ79" s="80"/>
      <c r="GA79" s="80">
        <f>データ!EF7</f>
        <v>82.9</v>
      </c>
      <c r="GB79" s="80"/>
      <c r="GC79" s="80"/>
      <c r="GD79" s="80"/>
      <c r="GE79" s="80"/>
      <c r="GF79" s="80"/>
      <c r="GG79" s="80"/>
      <c r="GH79" s="80"/>
      <c r="GI79" s="80"/>
      <c r="GJ79" s="80"/>
      <c r="GK79" s="80"/>
      <c r="GL79" s="80"/>
      <c r="GM79" s="80"/>
      <c r="GN79" s="80"/>
      <c r="GO79" s="80"/>
      <c r="GP79" s="80"/>
      <c r="GQ79" s="80"/>
      <c r="GR79" s="80"/>
      <c r="GS79" s="80"/>
      <c r="GT79" s="80">
        <f>データ!EG7</f>
        <v>87.6</v>
      </c>
      <c r="GU79" s="80"/>
      <c r="GV79" s="80"/>
      <c r="GW79" s="80"/>
      <c r="GX79" s="80"/>
      <c r="GY79" s="80"/>
      <c r="GZ79" s="80"/>
      <c r="HA79" s="80"/>
      <c r="HB79" s="80"/>
      <c r="HC79" s="80"/>
      <c r="HD79" s="80"/>
      <c r="HE79" s="80"/>
      <c r="HF79" s="80"/>
      <c r="HG79" s="80"/>
      <c r="HH79" s="80"/>
      <c r="HI79" s="80"/>
      <c r="HJ79" s="80"/>
      <c r="HK79" s="80"/>
      <c r="HL79" s="80"/>
      <c r="HM79" s="80">
        <f>データ!EH7</f>
        <v>90.6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20015222</v>
      </c>
      <c r="JK79" s="79"/>
      <c r="JL79" s="79"/>
      <c r="JM79" s="79"/>
      <c r="JN79" s="79"/>
      <c r="JO79" s="79"/>
      <c r="JP79" s="79"/>
      <c r="JQ79" s="79"/>
      <c r="JR79" s="79"/>
      <c r="JS79" s="79"/>
      <c r="JT79" s="79"/>
      <c r="JU79" s="79"/>
      <c r="JV79" s="79"/>
      <c r="JW79" s="79"/>
      <c r="JX79" s="79"/>
      <c r="JY79" s="79"/>
      <c r="JZ79" s="79"/>
      <c r="KA79" s="79"/>
      <c r="KB79" s="79"/>
      <c r="KC79" s="79">
        <f>データ!EP7</f>
        <v>20410416</v>
      </c>
      <c r="KD79" s="79"/>
      <c r="KE79" s="79"/>
      <c r="KF79" s="79"/>
      <c r="KG79" s="79"/>
      <c r="KH79" s="79"/>
      <c r="KI79" s="79"/>
      <c r="KJ79" s="79"/>
      <c r="KK79" s="79"/>
      <c r="KL79" s="79"/>
      <c r="KM79" s="79"/>
      <c r="KN79" s="79"/>
      <c r="KO79" s="79"/>
      <c r="KP79" s="79"/>
      <c r="KQ79" s="79"/>
      <c r="KR79" s="79"/>
      <c r="KS79" s="79"/>
      <c r="KT79" s="79"/>
      <c r="KU79" s="79"/>
      <c r="KV79" s="79">
        <f>データ!EQ7</f>
        <v>20410416</v>
      </c>
      <c r="KW79" s="79"/>
      <c r="KX79" s="79"/>
      <c r="KY79" s="79"/>
      <c r="KZ79" s="79"/>
      <c r="LA79" s="79"/>
      <c r="LB79" s="79"/>
      <c r="LC79" s="79"/>
      <c r="LD79" s="79"/>
      <c r="LE79" s="79"/>
      <c r="LF79" s="79"/>
      <c r="LG79" s="79"/>
      <c r="LH79" s="79"/>
      <c r="LI79" s="79"/>
      <c r="LJ79" s="79"/>
      <c r="LK79" s="79"/>
      <c r="LL79" s="79"/>
      <c r="LM79" s="79"/>
      <c r="LN79" s="79"/>
      <c r="LO79" s="79">
        <f>データ!ER7</f>
        <v>19920941</v>
      </c>
      <c r="LP79" s="79"/>
      <c r="LQ79" s="79"/>
      <c r="LR79" s="79"/>
      <c r="LS79" s="79"/>
      <c r="LT79" s="79"/>
      <c r="LU79" s="79"/>
      <c r="LV79" s="79"/>
      <c r="LW79" s="79"/>
      <c r="LX79" s="79"/>
      <c r="LY79" s="79"/>
      <c r="LZ79" s="79"/>
      <c r="MA79" s="79"/>
      <c r="MB79" s="79"/>
      <c r="MC79" s="79"/>
      <c r="MD79" s="79"/>
      <c r="ME79" s="79"/>
      <c r="MF79" s="79"/>
      <c r="MG79" s="79"/>
      <c r="MH79" s="79">
        <f>データ!ES7</f>
        <v>19779324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yRA0OOJVKsRSln2x+b1J01PIamyWrjBxoT5H/ScErHWkrJwp6Xeqnyhq+FGhcMOA+Aoz6lwOI49NAA82mriyw==" saltValue="DCRq6pVmr2Fj4j6K1XKty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109</v>
      </c>
      <c r="AJ4" s="162"/>
      <c r="AK4" s="162"/>
      <c r="AL4" s="162"/>
      <c r="AM4" s="162"/>
      <c r="AN4" s="162"/>
      <c r="AO4" s="162"/>
      <c r="AP4" s="162"/>
      <c r="AQ4" s="162"/>
      <c r="AR4" s="162"/>
      <c r="AS4" s="163"/>
      <c r="AT4" s="164" t="s">
        <v>110</v>
      </c>
      <c r="AU4" s="160"/>
      <c r="AV4" s="160"/>
      <c r="AW4" s="160"/>
      <c r="AX4" s="160"/>
      <c r="AY4" s="160"/>
      <c r="AZ4" s="160"/>
      <c r="BA4" s="160"/>
      <c r="BB4" s="160"/>
      <c r="BC4" s="160"/>
      <c r="BD4" s="160"/>
      <c r="BE4" s="164" t="s">
        <v>111</v>
      </c>
      <c r="BF4" s="160"/>
      <c r="BG4" s="160"/>
      <c r="BH4" s="160"/>
      <c r="BI4" s="160"/>
      <c r="BJ4" s="160"/>
      <c r="BK4" s="160"/>
      <c r="BL4" s="160"/>
      <c r="BM4" s="160"/>
      <c r="BN4" s="160"/>
      <c r="BO4" s="160"/>
      <c r="BP4" s="161" t="s">
        <v>112</v>
      </c>
      <c r="BQ4" s="162"/>
      <c r="BR4" s="162"/>
      <c r="BS4" s="162"/>
      <c r="BT4" s="162"/>
      <c r="BU4" s="162"/>
      <c r="BV4" s="162"/>
      <c r="BW4" s="162"/>
      <c r="BX4" s="162"/>
      <c r="BY4" s="162"/>
      <c r="BZ4" s="163"/>
      <c r="CA4" s="160" t="s">
        <v>113</v>
      </c>
      <c r="CB4" s="160"/>
      <c r="CC4" s="160"/>
      <c r="CD4" s="160"/>
      <c r="CE4" s="160"/>
      <c r="CF4" s="160"/>
      <c r="CG4" s="160"/>
      <c r="CH4" s="160"/>
      <c r="CI4" s="160"/>
      <c r="CJ4" s="160"/>
      <c r="CK4" s="160"/>
      <c r="CL4" s="164" t="s">
        <v>114</v>
      </c>
      <c r="CM4" s="160"/>
      <c r="CN4" s="160"/>
      <c r="CO4" s="160"/>
      <c r="CP4" s="160"/>
      <c r="CQ4" s="160"/>
      <c r="CR4" s="160"/>
      <c r="CS4" s="160"/>
      <c r="CT4" s="160"/>
      <c r="CU4" s="160"/>
      <c r="CV4" s="160"/>
      <c r="CW4" s="160" t="s">
        <v>115</v>
      </c>
      <c r="CX4" s="160"/>
      <c r="CY4" s="160"/>
      <c r="CZ4" s="160"/>
      <c r="DA4" s="160"/>
      <c r="DB4" s="160"/>
      <c r="DC4" s="160"/>
      <c r="DD4" s="160"/>
      <c r="DE4" s="160"/>
      <c r="DF4" s="160"/>
      <c r="DG4" s="160"/>
      <c r="DH4" s="160" t="s">
        <v>116</v>
      </c>
      <c r="DI4" s="160"/>
      <c r="DJ4" s="160"/>
      <c r="DK4" s="160"/>
      <c r="DL4" s="160"/>
      <c r="DM4" s="160"/>
      <c r="DN4" s="160"/>
      <c r="DO4" s="160"/>
      <c r="DP4" s="160"/>
      <c r="DQ4" s="160"/>
      <c r="DR4" s="160"/>
      <c r="DS4" s="161" t="s">
        <v>117</v>
      </c>
      <c r="DT4" s="162"/>
      <c r="DU4" s="162"/>
      <c r="DV4" s="162"/>
      <c r="DW4" s="162"/>
      <c r="DX4" s="162"/>
      <c r="DY4" s="162"/>
      <c r="DZ4" s="162"/>
      <c r="EA4" s="162"/>
      <c r="EB4" s="162"/>
      <c r="EC4" s="163"/>
      <c r="ED4" s="160" t="s">
        <v>118</v>
      </c>
      <c r="EE4" s="160"/>
      <c r="EF4" s="160"/>
      <c r="EG4" s="160"/>
      <c r="EH4" s="160"/>
      <c r="EI4" s="160"/>
      <c r="EJ4" s="160"/>
      <c r="EK4" s="160"/>
      <c r="EL4" s="160"/>
      <c r="EM4" s="160"/>
      <c r="EN4" s="160"/>
      <c r="EO4" s="160" t="s">
        <v>119</v>
      </c>
      <c r="EP4" s="160"/>
      <c r="EQ4" s="160"/>
      <c r="ER4" s="160"/>
      <c r="ES4" s="160"/>
      <c r="ET4" s="160"/>
      <c r="EU4" s="160"/>
      <c r="EV4" s="160"/>
      <c r="EW4" s="160"/>
      <c r="EX4" s="160"/>
      <c r="EY4" s="160"/>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155</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155</v>
      </c>
      <c r="DI5" s="62" t="s">
        <v>145</v>
      </c>
      <c r="DJ5" s="62" t="s">
        <v>146</v>
      </c>
      <c r="DK5" s="62" t="s">
        <v>147</v>
      </c>
      <c r="DL5" s="62" t="s">
        <v>148</v>
      </c>
      <c r="DM5" s="62" t="s">
        <v>149</v>
      </c>
      <c r="DN5" s="62" t="s">
        <v>150</v>
      </c>
      <c r="DO5" s="62" t="s">
        <v>151</v>
      </c>
      <c r="DP5" s="62" t="s">
        <v>152</v>
      </c>
      <c r="DQ5" s="62" t="s">
        <v>153</v>
      </c>
      <c r="DR5" s="62" t="s">
        <v>154</v>
      </c>
      <c r="DS5" s="62" t="s">
        <v>155</v>
      </c>
      <c r="DT5" s="62" t="s">
        <v>156</v>
      </c>
      <c r="DU5" s="62" t="s">
        <v>146</v>
      </c>
      <c r="DV5" s="62" t="s">
        <v>147</v>
      </c>
      <c r="DW5" s="62" t="s">
        <v>148</v>
      </c>
      <c r="DX5" s="62" t="s">
        <v>149</v>
      </c>
      <c r="DY5" s="62" t="s">
        <v>150</v>
      </c>
      <c r="DZ5" s="62" t="s">
        <v>151</v>
      </c>
      <c r="EA5" s="62" t="s">
        <v>152</v>
      </c>
      <c r="EB5" s="62" t="s">
        <v>153</v>
      </c>
      <c r="EC5" s="62" t="s">
        <v>154</v>
      </c>
      <c r="ED5" s="62" t="s">
        <v>144</v>
      </c>
      <c r="EE5" s="62" t="s">
        <v>145</v>
      </c>
      <c r="EF5" s="62" t="s">
        <v>157</v>
      </c>
      <c r="EG5" s="62" t="s">
        <v>147</v>
      </c>
      <c r="EH5" s="62" t="s">
        <v>148</v>
      </c>
      <c r="EI5" s="62" t="s">
        <v>149</v>
      </c>
      <c r="EJ5" s="62" t="s">
        <v>150</v>
      </c>
      <c r="EK5" s="62" t="s">
        <v>151</v>
      </c>
      <c r="EL5" s="62" t="s">
        <v>152</v>
      </c>
      <c r="EM5" s="62" t="s">
        <v>153</v>
      </c>
      <c r="EN5" s="62" t="s">
        <v>158</v>
      </c>
      <c r="EO5" s="62" t="s">
        <v>144</v>
      </c>
      <c r="EP5" s="62" t="s">
        <v>156</v>
      </c>
      <c r="EQ5" s="62" t="s">
        <v>146</v>
      </c>
      <c r="ER5" s="62" t="s">
        <v>147</v>
      </c>
      <c r="ES5" s="62" t="s">
        <v>148</v>
      </c>
      <c r="ET5" s="62" t="s">
        <v>149</v>
      </c>
      <c r="EU5" s="62" t="s">
        <v>150</v>
      </c>
      <c r="EV5" s="62" t="s">
        <v>151</v>
      </c>
      <c r="EW5" s="62" t="s">
        <v>152</v>
      </c>
      <c r="EX5" s="62" t="s">
        <v>153</v>
      </c>
      <c r="EY5" s="62" t="s">
        <v>154</v>
      </c>
    </row>
    <row r="6" spans="1:155" s="67" customFormat="1">
      <c r="A6" s="48" t="s">
        <v>159</v>
      </c>
      <c r="B6" s="63">
        <f>B8</f>
        <v>2020</v>
      </c>
      <c r="C6" s="63">
        <f t="shared" ref="C6:M6" si="2">C8</f>
        <v>272329</v>
      </c>
      <c r="D6" s="63">
        <f t="shared" si="2"/>
        <v>46</v>
      </c>
      <c r="E6" s="63">
        <f t="shared" si="2"/>
        <v>6</v>
      </c>
      <c r="F6" s="63">
        <f t="shared" si="2"/>
        <v>0</v>
      </c>
      <c r="G6" s="63">
        <f t="shared" si="2"/>
        <v>1</v>
      </c>
      <c r="H6" s="165" t="str">
        <f>IF(H8&lt;&gt;I8,H8,"")&amp;IF(I8&lt;&gt;J8,I8,"")&amp;"　"&amp;J8</f>
        <v>大阪府阪南市　阪南市民病院</v>
      </c>
      <c r="I6" s="166"/>
      <c r="J6" s="16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23</v>
      </c>
      <c r="R6" s="63" t="str">
        <f t="shared" si="3"/>
        <v>対象</v>
      </c>
      <c r="S6" s="63" t="str">
        <f t="shared" si="3"/>
        <v>ド 訓</v>
      </c>
      <c r="T6" s="63" t="str">
        <f t="shared" si="3"/>
        <v>救 輪</v>
      </c>
      <c r="U6" s="64">
        <f>U8</f>
        <v>53102</v>
      </c>
      <c r="V6" s="64">
        <f>V8</f>
        <v>14965</v>
      </c>
      <c r="W6" s="63" t="str">
        <f>W8</f>
        <v>非該当</v>
      </c>
      <c r="X6" s="63" t="str">
        <f t="shared" ref="X6" si="4">X8</f>
        <v>非該当</v>
      </c>
      <c r="Y6" s="63" t="str">
        <f t="shared" si="3"/>
        <v>１０：１</v>
      </c>
      <c r="Z6" s="64">
        <f t="shared" si="3"/>
        <v>185</v>
      </c>
      <c r="AA6" s="64" t="str">
        <f t="shared" si="3"/>
        <v>-</v>
      </c>
      <c r="AB6" s="64" t="str">
        <f t="shared" si="3"/>
        <v>-</v>
      </c>
      <c r="AC6" s="64" t="str">
        <f t="shared" si="3"/>
        <v>-</v>
      </c>
      <c r="AD6" s="64" t="str">
        <f t="shared" si="3"/>
        <v>-</v>
      </c>
      <c r="AE6" s="64">
        <f t="shared" si="3"/>
        <v>185</v>
      </c>
      <c r="AF6" s="64">
        <f t="shared" si="3"/>
        <v>185</v>
      </c>
      <c r="AG6" s="64" t="str">
        <f t="shared" si="3"/>
        <v>-</v>
      </c>
      <c r="AH6" s="64">
        <f t="shared" si="3"/>
        <v>185</v>
      </c>
      <c r="AI6" s="65">
        <f>IF(AI8="-",NA(),AI8)</f>
        <v>97.5</v>
      </c>
      <c r="AJ6" s="65">
        <f t="shared" ref="AJ6:AR6" si="5">IF(AJ8="-",NA(),AJ8)</f>
        <v>96.6</v>
      </c>
      <c r="AK6" s="65">
        <f t="shared" si="5"/>
        <v>100.3</v>
      </c>
      <c r="AL6" s="65">
        <f t="shared" si="5"/>
        <v>102.4</v>
      </c>
      <c r="AM6" s="65">
        <f t="shared" si="5"/>
        <v>122.9</v>
      </c>
      <c r="AN6" s="65">
        <f t="shared" si="5"/>
        <v>96.7</v>
      </c>
      <c r="AO6" s="65">
        <f t="shared" si="5"/>
        <v>96.6</v>
      </c>
      <c r="AP6" s="65">
        <f t="shared" si="5"/>
        <v>97.2</v>
      </c>
      <c r="AQ6" s="65">
        <f t="shared" si="5"/>
        <v>96.9</v>
      </c>
      <c r="AR6" s="65">
        <f t="shared" si="5"/>
        <v>100.6</v>
      </c>
      <c r="AS6" s="65" t="str">
        <f>IF(AS8="-","【-】","【"&amp;SUBSTITUTE(TEXT(AS8,"#,##0.0"),"-","△")&amp;"】")</f>
        <v>【102.5】</v>
      </c>
      <c r="AT6" s="65">
        <f>IF(AT8="-",NA(),AT8)</f>
        <v>90.3</v>
      </c>
      <c r="AU6" s="65">
        <f t="shared" ref="AU6:BC6" si="6">IF(AU8="-",NA(),AU8)</f>
        <v>88.5</v>
      </c>
      <c r="AV6" s="65">
        <f t="shared" si="6"/>
        <v>92.8</v>
      </c>
      <c r="AW6" s="65">
        <f t="shared" si="6"/>
        <v>95.8</v>
      </c>
      <c r="AX6" s="65">
        <f t="shared" si="6"/>
        <v>96.4</v>
      </c>
      <c r="AY6" s="65">
        <f t="shared" si="6"/>
        <v>84.2</v>
      </c>
      <c r="AZ6" s="65">
        <f t="shared" si="6"/>
        <v>83.9</v>
      </c>
      <c r="BA6" s="65">
        <f t="shared" si="6"/>
        <v>84</v>
      </c>
      <c r="BB6" s="65">
        <f t="shared" si="6"/>
        <v>84.3</v>
      </c>
      <c r="BC6" s="65">
        <f t="shared" si="6"/>
        <v>80.7</v>
      </c>
      <c r="BD6" s="65" t="str">
        <f>IF(BD8="-","【-】","【"&amp;SUBSTITUTE(TEXT(BD8,"#,##0.0"),"-","△")&amp;"】")</f>
        <v>【84.7】</v>
      </c>
      <c r="BE6" s="65">
        <f>IF(BE8="-",NA(),BE8)</f>
        <v>127.8</v>
      </c>
      <c r="BF6" s="65">
        <f t="shared" ref="BF6:BN6" si="7">IF(BF8="-",NA(),BF8)</f>
        <v>133.1</v>
      </c>
      <c r="BG6" s="65">
        <f t="shared" si="7"/>
        <v>123.3</v>
      </c>
      <c r="BH6" s="65">
        <f t="shared" si="7"/>
        <v>106.5</v>
      </c>
      <c r="BI6" s="65">
        <f t="shared" si="7"/>
        <v>77.8</v>
      </c>
      <c r="BJ6" s="65">
        <f t="shared" si="7"/>
        <v>119.5</v>
      </c>
      <c r="BK6" s="65">
        <f t="shared" si="7"/>
        <v>116.9</v>
      </c>
      <c r="BL6" s="65">
        <f t="shared" si="7"/>
        <v>117.1</v>
      </c>
      <c r="BM6" s="65">
        <f t="shared" si="7"/>
        <v>120.5</v>
      </c>
      <c r="BN6" s="65">
        <f t="shared" si="7"/>
        <v>124.2</v>
      </c>
      <c r="BO6" s="65" t="str">
        <f>IF(BO8="-","【-】","【"&amp;SUBSTITUTE(TEXT(BO8,"#,##0.0"),"-","△")&amp;"】")</f>
        <v>【69.3】</v>
      </c>
      <c r="BP6" s="65">
        <f>IF(BP8="-",NA(),BP8)</f>
        <v>73.7</v>
      </c>
      <c r="BQ6" s="65">
        <f t="shared" ref="BQ6:BY6" si="8">IF(BQ8="-",NA(),BQ8)</f>
        <v>70.3</v>
      </c>
      <c r="BR6" s="65">
        <f t="shared" si="8"/>
        <v>71.2</v>
      </c>
      <c r="BS6" s="65">
        <f t="shared" si="8"/>
        <v>77.599999999999994</v>
      </c>
      <c r="BT6" s="65">
        <f t="shared" si="8"/>
        <v>76.099999999999994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41167</v>
      </c>
      <c r="CB6" s="66">
        <f t="shared" ref="CB6:CJ6" si="9">IF(CB8="-",NA(),CB8)</f>
        <v>42947</v>
      </c>
      <c r="CC6" s="66">
        <f t="shared" si="9"/>
        <v>45267</v>
      </c>
      <c r="CD6" s="66">
        <f t="shared" si="9"/>
        <v>46716</v>
      </c>
      <c r="CE6" s="66">
        <f t="shared" si="9"/>
        <v>50781</v>
      </c>
      <c r="CF6" s="66">
        <f t="shared" si="9"/>
        <v>33492</v>
      </c>
      <c r="CG6" s="66">
        <f t="shared" si="9"/>
        <v>34136</v>
      </c>
      <c r="CH6" s="66">
        <f t="shared" si="9"/>
        <v>34924</v>
      </c>
      <c r="CI6" s="66">
        <f t="shared" si="9"/>
        <v>35788</v>
      </c>
      <c r="CJ6" s="66">
        <f t="shared" si="9"/>
        <v>37855</v>
      </c>
      <c r="CK6" s="65" t="str">
        <f>IF(CK8="-","【-】","【"&amp;SUBSTITUTE(TEXT(CK8,"#,##0"),"-","△")&amp;"】")</f>
        <v>【56,733】</v>
      </c>
      <c r="CL6" s="66">
        <f>IF(CL8="-",NA(),CL8)</f>
        <v>9089</v>
      </c>
      <c r="CM6" s="66">
        <f t="shared" ref="CM6:CU6" si="10">IF(CM8="-",NA(),CM8)</f>
        <v>9793</v>
      </c>
      <c r="CN6" s="66">
        <f t="shared" si="10"/>
        <v>10251</v>
      </c>
      <c r="CO6" s="66">
        <f t="shared" si="10"/>
        <v>11183</v>
      </c>
      <c r="CP6" s="66">
        <f t="shared" si="10"/>
        <v>13043</v>
      </c>
      <c r="CQ6" s="66">
        <f t="shared" si="10"/>
        <v>9976</v>
      </c>
      <c r="CR6" s="66">
        <f t="shared" si="10"/>
        <v>10130</v>
      </c>
      <c r="CS6" s="66">
        <f t="shared" si="10"/>
        <v>10244</v>
      </c>
      <c r="CT6" s="66">
        <f t="shared" si="10"/>
        <v>10602</v>
      </c>
      <c r="CU6" s="66">
        <f t="shared" si="10"/>
        <v>11234</v>
      </c>
      <c r="CV6" s="65" t="str">
        <f>IF(CV8="-","【-】","【"&amp;SUBSTITUTE(TEXT(CV8,"#,##0"),"-","△")&amp;"】")</f>
        <v>【16,778】</v>
      </c>
      <c r="CW6" s="65">
        <f>IF(CW8="-",NA(),CW8)</f>
        <v>69.599999999999994</v>
      </c>
      <c r="CX6" s="65">
        <f t="shared" ref="CX6:DF6" si="11">IF(CX8="-",NA(),CX8)</f>
        <v>72.3</v>
      </c>
      <c r="CY6" s="65">
        <f t="shared" si="11"/>
        <v>68.5</v>
      </c>
      <c r="CZ6" s="65">
        <f t="shared" si="11"/>
        <v>66.400000000000006</v>
      </c>
      <c r="DA6" s="65">
        <f t="shared" si="11"/>
        <v>64.900000000000006</v>
      </c>
      <c r="DB6" s="65">
        <f t="shared" si="11"/>
        <v>63.4</v>
      </c>
      <c r="DC6" s="65">
        <f t="shared" si="11"/>
        <v>63.4</v>
      </c>
      <c r="DD6" s="65">
        <f t="shared" si="11"/>
        <v>63.7</v>
      </c>
      <c r="DE6" s="65">
        <f t="shared" si="11"/>
        <v>63.3</v>
      </c>
      <c r="DF6" s="65">
        <f t="shared" si="11"/>
        <v>68.5</v>
      </c>
      <c r="DG6" s="65" t="str">
        <f>IF(DG8="-","【-】","【"&amp;SUBSTITUTE(TEXT(DG8,"#,##0.0"),"-","△")&amp;"】")</f>
        <v>【58.8】</v>
      </c>
      <c r="DH6" s="65">
        <f>IF(DH8="-",NA(),DH8)</f>
        <v>15.8</v>
      </c>
      <c r="DI6" s="65">
        <f t="shared" ref="DI6:DQ6" si="12">IF(DI8="-",NA(),DI8)</f>
        <v>15.4</v>
      </c>
      <c r="DJ6" s="65">
        <f t="shared" si="12"/>
        <v>14.7</v>
      </c>
      <c r="DK6" s="65">
        <f t="shared" si="12"/>
        <v>16.100000000000001</v>
      </c>
      <c r="DL6" s="65">
        <f t="shared" si="12"/>
        <v>18.399999999999999</v>
      </c>
      <c r="DM6" s="65">
        <f t="shared" si="12"/>
        <v>18.7</v>
      </c>
      <c r="DN6" s="65">
        <f t="shared" si="12"/>
        <v>18.3</v>
      </c>
      <c r="DO6" s="65">
        <f t="shared" si="12"/>
        <v>17.7</v>
      </c>
      <c r="DP6" s="65">
        <f t="shared" si="12"/>
        <v>17.5</v>
      </c>
      <c r="DQ6" s="65">
        <f t="shared" si="12"/>
        <v>17.5</v>
      </c>
      <c r="DR6" s="65" t="str">
        <f>IF(DR8="-","【-】","【"&amp;SUBSTITUTE(TEXT(DR8,"#,##0.0"),"-","△")&amp;"】")</f>
        <v>【24.8】</v>
      </c>
      <c r="DS6" s="65">
        <f>IF(DS8="-",NA(),DS8)</f>
        <v>23.4</v>
      </c>
      <c r="DT6" s="65">
        <f t="shared" ref="DT6:EB6" si="13">IF(DT8="-",NA(),DT8)</f>
        <v>27.6</v>
      </c>
      <c r="DU6" s="65">
        <f t="shared" si="13"/>
        <v>32.1</v>
      </c>
      <c r="DV6" s="65">
        <f t="shared" si="13"/>
        <v>33.799999999999997</v>
      </c>
      <c r="DW6" s="65">
        <f t="shared" si="13"/>
        <v>36</v>
      </c>
      <c r="DX6" s="65">
        <f t="shared" si="13"/>
        <v>52.5</v>
      </c>
      <c r="DY6" s="65">
        <f t="shared" si="13"/>
        <v>53.5</v>
      </c>
      <c r="DZ6" s="65">
        <f t="shared" si="13"/>
        <v>54.1</v>
      </c>
      <c r="EA6" s="65">
        <f t="shared" si="13"/>
        <v>54.6</v>
      </c>
      <c r="EB6" s="65">
        <f t="shared" si="13"/>
        <v>56.9</v>
      </c>
      <c r="EC6" s="65" t="str">
        <f>IF(EC8="-","【-】","【"&amp;SUBSTITUTE(TEXT(EC8,"#,##0.0"),"-","△")&amp;"】")</f>
        <v>【54.8】</v>
      </c>
      <c r="ED6" s="65">
        <f>IF(ED8="-",NA(),ED8)</f>
        <v>67.5</v>
      </c>
      <c r="EE6" s="65">
        <f t="shared" ref="EE6:EM6" si="14">IF(EE8="-",NA(),EE8)</f>
        <v>73</v>
      </c>
      <c r="EF6" s="65">
        <f t="shared" si="14"/>
        <v>82.9</v>
      </c>
      <c r="EG6" s="65">
        <f t="shared" si="14"/>
        <v>87.6</v>
      </c>
      <c r="EH6" s="65">
        <f t="shared" si="14"/>
        <v>90.6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20015222</v>
      </c>
      <c r="EP6" s="66">
        <f t="shared" ref="EP6:EX6" si="15">IF(EP8="-",NA(),EP8)</f>
        <v>20410416</v>
      </c>
      <c r="EQ6" s="66">
        <f t="shared" si="15"/>
        <v>20410416</v>
      </c>
      <c r="ER6" s="66">
        <f t="shared" si="15"/>
        <v>19920941</v>
      </c>
      <c r="ES6" s="66">
        <f t="shared" si="15"/>
        <v>19779324</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160</v>
      </c>
      <c r="B7" s="63">
        <f t="shared" ref="B7:AH7" si="16">B8</f>
        <v>2020</v>
      </c>
      <c r="C7" s="63">
        <f t="shared" si="16"/>
        <v>272329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23</v>
      </c>
      <c r="R7" s="63" t="str">
        <f t="shared" si="16"/>
        <v>対象</v>
      </c>
      <c r="S7" s="63" t="str">
        <f t="shared" si="16"/>
        <v>ド 訓</v>
      </c>
      <c r="T7" s="63" t="str">
        <f t="shared" si="16"/>
        <v>救 輪</v>
      </c>
      <c r="U7" s="64">
        <f>U8</f>
        <v>53102</v>
      </c>
      <c r="V7" s="64">
        <f>V8</f>
        <v>14965</v>
      </c>
      <c r="W7" s="63" t="str">
        <f>W8</f>
        <v>非該当</v>
      </c>
      <c r="X7" s="63" t="str">
        <f t="shared" si="16"/>
        <v>非該当</v>
      </c>
      <c r="Y7" s="63" t="str">
        <f t="shared" si="16"/>
        <v>１０：１</v>
      </c>
      <c r="Z7" s="64">
        <f t="shared" si="16"/>
        <v>185</v>
      </c>
      <c r="AA7" s="64" t="str">
        <f t="shared" si="16"/>
        <v>-</v>
      </c>
      <c r="AB7" s="64" t="str">
        <f t="shared" si="16"/>
        <v>-</v>
      </c>
      <c r="AC7" s="64" t="str">
        <f t="shared" si="16"/>
        <v>-</v>
      </c>
      <c r="AD7" s="64" t="str">
        <f t="shared" si="16"/>
        <v>-</v>
      </c>
      <c r="AE7" s="64">
        <f t="shared" si="16"/>
        <v>185</v>
      </c>
      <c r="AF7" s="64">
        <f t="shared" si="16"/>
        <v>185</v>
      </c>
      <c r="AG7" s="64" t="str">
        <f t="shared" si="16"/>
        <v>-</v>
      </c>
      <c r="AH7" s="64">
        <f t="shared" si="16"/>
        <v>185</v>
      </c>
      <c r="AI7" s="65">
        <f>AI8</f>
        <v>97.5</v>
      </c>
      <c r="AJ7" s="65">
        <f t="shared" ref="AJ7:AR7" si="17">AJ8</f>
        <v>96.6</v>
      </c>
      <c r="AK7" s="65">
        <f t="shared" si="17"/>
        <v>100.3</v>
      </c>
      <c r="AL7" s="65">
        <f t="shared" si="17"/>
        <v>102.4</v>
      </c>
      <c r="AM7" s="65">
        <f t="shared" si="17"/>
        <v>122.9</v>
      </c>
      <c r="AN7" s="65">
        <f t="shared" si="17"/>
        <v>96.7</v>
      </c>
      <c r="AO7" s="65">
        <f t="shared" si="17"/>
        <v>96.6</v>
      </c>
      <c r="AP7" s="65">
        <f t="shared" si="17"/>
        <v>97.2</v>
      </c>
      <c r="AQ7" s="65">
        <f t="shared" si="17"/>
        <v>96.9</v>
      </c>
      <c r="AR7" s="65">
        <f t="shared" si="17"/>
        <v>100.6</v>
      </c>
      <c r="AS7" s="65"/>
      <c r="AT7" s="65">
        <f>AT8</f>
        <v>90.3</v>
      </c>
      <c r="AU7" s="65">
        <f t="shared" ref="AU7:BC7" si="18">AU8</f>
        <v>88.5</v>
      </c>
      <c r="AV7" s="65">
        <f t="shared" si="18"/>
        <v>92.8</v>
      </c>
      <c r="AW7" s="65">
        <f t="shared" si="18"/>
        <v>95.8</v>
      </c>
      <c r="AX7" s="65">
        <f t="shared" si="18"/>
        <v>96.4</v>
      </c>
      <c r="AY7" s="65">
        <f t="shared" si="18"/>
        <v>84.2</v>
      </c>
      <c r="AZ7" s="65">
        <f t="shared" si="18"/>
        <v>83.9</v>
      </c>
      <c r="BA7" s="65">
        <f t="shared" si="18"/>
        <v>84</v>
      </c>
      <c r="BB7" s="65">
        <f t="shared" si="18"/>
        <v>84.3</v>
      </c>
      <c r="BC7" s="65">
        <f t="shared" si="18"/>
        <v>80.7</v>
      </c>
      <c r="BD7" s="65"/>
      <c r="BE7" s="65">
        <f>BE8</f>
        <v>127.8</v>
      </c>
      <c r="BF7" s="65">
        <f t="shared" ref="BF7:BN7" si="19">BF8</f>
        <v>133.1</v>
      </c>
      <c r="BG7" s="65">
        <f t="shared" si="19"/>
        <v>123.3</v>
      </c>
      <c r="BH7" s="65">
        <f t="shared" si="19"/>
        <v>106.5</v>
      </c>
      <c r="BI7" s="65">
        <f t="shared" si="19"/>
        <v>77.8</v>
      </c>
      <c r="BJ7" s="65">
        <f t="shared" si="19"/>
        <v>119.5</v>
      </c>
      <c r="BK7" s="65">
        <f t="shared" si="19"/>
        <v>116.9</v>
      </c>
      <c r="BL7" s="65">
        <f t="shared" si="19"/>
        <v>117.1</v>
      </c>
      <c r="BM7" s="65">
        <f t="shared" si="19"/>
        <v>120.5</v>
      </c>
      <c r="BN7" s="65">
        <f t="shared" si="19"/>
        <v>124.2</v>
      </c>
      <c r="BO7" s="65"/>
      <c r="BP7" s="65">
        <f>BP8</f>
        <v>73.7</v>
      </c>
      <c r="BQ7" s="65">
        <f t="shared" ref="BQ7:BY7" si="20">BQ8</f>
        <v>70.3</v>
      </c>
      <c r="BR7" s="65">
        <f t="shared" si="20"/>
        <v>71.2</v>
      </c>
      <c r="BS7" s="65">
        <f t="shared" si="20"/>
        <v>77.599999999999994</v>
      </c>
      <c r="BT7" s="65">
        <f t="shared" si="20"/>
        <v>76.099999999999994</v>
      </c>
      <c r="BU7" s="65">
        <f t="shared" si="20"/>
        <v>69.8</v>
      </c>
      <c r="BV7" s="65">
        <f t="shared" si="20"/>
        <v>69.7</v>
      </c>
      <c r="BW7" s="65">
        <f t="shared" si="20"/>
        <v>70.099999999999994</v>
      </c>
      <c r="BX7" s="65">
        <f t="shared" si="20"/>
        <v>70.400000000000006</v>
      </c>
      <c r="BY7" s="65">
        <f t="shared" si="20"/>
        <v>65.8</v>
      </c>
      <c r="BZ7" s="65"/>
      <c r="CA7" s="66">
        <f>CA8</f>
        <v>41167</v>
      </c>
      <c r="CB7" s="66">
        <f t="shared" ref="CB7:CJ7" si="21">CB8</f>
        <v>42947</v>
      </c>
      <c r="CC7" s="66">
        <f t="shared" si="21"/>
        <v>45267</v>
      </c>
      <c r="CD7" s="66">
        <f t="shared" si="21"/>
        <v>46716</v>
      </c>
      <c r="CE7" s="66">
        <f t="shared" si="21"/>
        <v>50781</v>
      </c>
      <c r="CF7" s="66">
        <f t="shared" si="21"/>
        <v>33492</v>
      </c>
      <c r="CG7" s="66">
        <f t="shared" si="21"/>
        <v>34136</v>
      </c>
      <c r="CH7" s="66">
        <f t="shared" si="21"/>
        <v>34924</v>
      </c>
      <c r="CI7" s="66">
        <f t="shared" si="21"/>
        <v>35788</v>
      </c>
      <c r="CJ7" s="66">
        <f t="shared" si="21"/>
        <v>37855</v>
      </c>
      <c r="CK7" s="65"/>
      <c r="CL7" s="66">
        <f>CL8</f>
        <v>9089</v>
      </c>
      <c r="CM7" s="66">
        <f t="shared" ref="CM7:CU7" si="22">CM8</f>
        <v>9793</v>
      </c>
      <c r="CN7" s="66">
        <f t="shared" si="22"/>
        <v>10251</v>
      </c>
      <c r="CO7" s="66">
        <f t="shared" si="22"/>
        <v>11183</v>
      </c>
      <c r="CP7" s="66">
        <f t="shared" si="22"/>
        <v>13043</v>
      </c>
      <c r="CQ7" s="66">
        <f t="shared" si="22"/>
        <v>9976</v>
      </c>
      <c r="CR7" s="66">
        <f t="shared" si="22"/>
        <v>10130</v>
      </c>
      <c r="CS7" s="66">
        <f t="shared" si="22"/>
        <v>10244</v>
      </c>
      <c r="CT7" s="66">
        <f t="shared" si="22"/>
        <v>10602</v>
      </c>
      <c r="CU7" s="66">
        <f t="shared" si="22"/>
        <v>11234</v>
      </c>
      <c r="CV7" s="65"/>
      <c r="CW7" s="65">
        <f>CW8</f>
        <v>69.599999999999994</v>
      </c>
      <c r="CX7" s="65">
        <f t="shared" ref="CX7:DF7" si="23">CX8</f>
        <v>72.3</v>
      </c>
      <c r="CY7" s="65">
        <f t="shared" si="23"/>
        <v>68.5</v>
      </c>
      <c r="CZ7" s="65">
        <f t="shared" si="23"/>
        <v>66.400000000000006</v>
      </c>
      <c r="DA7" s="65">
        <f t="shared" si="23"/>
        <v>64.900000000000006</v>
      </c>
      <c r="DB7" s="65">
        <f t="shared" si="23"/>
        <v>63.4</v>
      </c>
      <c r="DC7" s="65">
        <f t="shared" si="23"/>
        <v>63.4</v>
      </c>
      <c r="DD7" s="65">
        <f t="shared" si="23"/>
        <v>63.7</v>
      </c>
      <c r="DE7" s="65">
        <f t="shared" si="23"/>
        <v>63.3</v>
      </c>
      <c r="DF7" s="65">
        <f t="shared" si="23"/>
        <v>68.5</v>
      </c>
      <c r="DG7" s="65"/>
      <c r="DH7" s="65">
        <f>DH8</f>
        <v>15.8</v>
      </c>
      <c r="DI7" s="65">
        <f t="shared" ref="DI7:DQ7" si="24">DI8</f>
        <v>15.4</v>
      </c>
      <c r="DJ7" s="65">
        <f t="shared" si="24"/>
        <v>14.7</v>
      </c>
      <c r="DK7" s="65">
        <f t="shared" si="24"/>
        <v>16.100000000000001</v>
      </c>
      <c r="DL7" s="65">
        <f t="shared" si="24"/>
        <v>18.399999999999999</v>
      </c>
      <c r="DM7" s="65">
        <f t="shared" si="24"/>
        <v>18.7</v>
      </c>
      <c r="DN7" s="65">
        <f t="shared" si="24"/>
        <v>18.3</v>
      </c>
      <c r="DO7" s="65">
        <f t="shared" si="24"/>
        <v>17.7</v>
      </c>
      <c r="DP7" s="65">
        <f t="shared" si="24"/>
        <v>17.5</v>
      </c>
      <c r="DQ7" s="65">
        <f t="shared" si="24"/>
        <v>17.5</v>
      </c>
      <c r="DR7" s="65"/>
      <c r="DS7" s="65">
        <f>DS8</f>
        <v>23.4</v>
      </c>
      <c r="DT7" s="65">
        <f t="shared" ref="DT7:EB7" si="25">DT8</f>
        <v>27.6</v>
      </c>
      <c r="DU7" s="65">
        <f t="shared" si="25"/>
        <v>32.1</v>
      </c>
      <c r="DV7" s="65">
        <f t="shared" si="25"/>
        <v>33.799999999999997</v>
      </c>
      <c r="DW7" s="65">
        <f t="shared" si="25"/>
        <v>36</v>
      </c>
      <c r="DX7" s="65">
        <f t="shared" si="25"/>
        <v>52.5</v>
      </c>
      <c r="DY7" s="65">
        <f t="shared" si="25"/>
        <v>53.5</v>
      </c>
      <c r="DZ7" s="65">
        <f t="shared" si="25"/>
        <v>54.1</v>
      </c>
      <c r="EA7" s="65">
        <f t="shared" si="25"/>
        <v>54.6</v>
      </c>
      <c r="EB7" s="65">
        <f t="shared" si="25"/>
        <v>56.9</v>
      </c>
      <c r="EC7" s="65"/>
      <c r="ED7" s="65">
        <f>ED8</f>
        <v>67.5</v>
      </c>
      <c r="EE7" s="65">
        <f t="shared" ref="EE7:EM7" si="26">EE8</f>
        <v>73</v>
      </c>
      <c r="EF7" s="65">
        <f t="shared" si="26"/>
        <v>82.9</v>
      </c>
      <c r="EG7" s="65">
        <f t="shared" si="26"/>
        <v>87.6</v>
      </c>
      <c r="EH7" s="65">
        <f t="shared" si="26"/>
        <v>90.6</v>
      </c>
      <c r="EI7" s="65">
        <f t="shared" si="26"/>
        <v>69.7</v>
      </c>
      <c r="EJ7" s="65">
        <f t="shared" si="26"/>
        <v>71.3</v>
      </c>
      <c r="EK7" s="65">
        <f t="shared" si="26"/>
        <v>71.400000000000006</v>
      </c>
      <c r="EL7" s="65">
        <f t="shared" si="26"/>
        <v>71.7</v>
      </c>
      <c r="EM7" s="65">
        <f t="shared" si="26"/>
        <v>72.900000000000006</v>
      </c>
      <c r="EN7" s="65"/>
      <c r="EO7" s="66">
        <f>EO8</f>
        <v>20015222</v>
      </c>
      <c r="EP7" s="66">
        <f t="shared" ref="EP7:EX7" si="27">EP8</f>
        <v>20410416</v>
      </c>
      <c r="EQ7" s="66">
        <f t="shared" si="27"/>
        <v>20410416</v>
      </c>
      <c r="ER7" s="66">
        <f t="shared" si="27"/>
        <v>19920941</v>
      </c>
      <c r="ES7" s="66">
        <f t="shared" si="27"/>
        <v>19779324</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272329</v>
      </c>
      <c r="D8" s="68">
        <v>46</v>
      </c>
      <c r="E8" s="68">
        <v>6</v>
      </c>
      <c r="F8" s="68">
        <v>0</v>
      </c>
      <c r="G8" s="68">
        <v>1</v>
      </c>
      <c r="H8" s="68" t="s">
        <v>161</v>
      </c>
      <c r="I8" s="68" t="s">
        <v>162</v>
      </c>
      <c r="J8" s="68" t="s">
        <v>163</v>
      </c>
      <c r="K8" s="68" t="s">
        <v>164</v>
      </c>
      <c r="L8" s="68" t="s">
        <v>165</v>
      </c>
      <c r="M8" s="68" t="s">
        <v>166</v>
      </c>
      <c r="N8" s="68" t="s">
        <v>167</v>
      </c>
      <c r="O8" s="68" t="s">
        <v>168</v>
      </c>
      <c r="P8" s="68" t="s">
        <v>169</v>
      </c>
      <c r="Q8" s="69">
        <v>23</v>
      </c>
      <c r="R8" s="68" t="s">
        <v>170</v>
      </c>
      <c r="S8" s="68" t="s">
        <v>171</v>
      </c>
      <c r="T8" s="68" t="s">
        <v>172</v>
      </c>
      <c r="U8" s="69">
        <v>53102</v>
      </c>
      <c r="V8" s="69">
        <v>14965</v>
      </c>
      <c r="W8" s="68" t="s">
        <v>173</v>
      </c>
      <c r="X8" s="68" t="s">
        <v>173</v>
      </c>
      <c r="Y8" s="70" t="s">
        <v>174</v>
      </c>
      <c r="Z8" s="69">
        <v>185</v>
      </c>
      <c r="AA8" s="69" t="s">
        <v>39</v>
      </c>
      <c r="AB8" s="69" t="s">
        <v>39</v>
      </c>
      <c r="AC8" s="69" t="s">
        <v>39</v>
      </c>
      <c r="AD8" s="69" t="s">
        <v>39</v>
      </c>
      <c r="AE8" s="69">
        <v>185</v>
      </c>
      <c r="AF8" s="69">
        <v>185</v>
      </c>
      <c r="AG8" s="69" t="s">
        <v>39</v>
      </c>
      <c r="AH8" s="69">
        <v>185</v>
      </c>
      <c r="AI8" s="71">
        <v>97.5</v>
      </c>
      <c r="AJ8" s="71">
        <v>96.6</v>
      </c>
      <c r="AK8" s="71">
        <v>100.3</v>
      </c>
      <c r="AL8" s="71">
        <v>102.4</v>
      </c>
      <c r="AM8" s="71">
        <v>122.9</v>
      </c>
      <c r="AN8" s="71">
        <v>96.7</v>
      </c>
      <c r="AO8" s="71">
        <v>96.6</v>
      </c>
      <c r="AP8" s="71">
        <v>97.2</v>
      </c>
      <c r="AQ8" s="71">
        <v>96.9</v>
      </c>
      <c r="AR8" s="71">
        <v>100.6</v>
      </c>
      <c r="AS8" s="71">
        <v>102.5</v>
      </c>
      <c r="AT8" s="71">
        <v>90.3</v>
      </c>
      <c r="AU8" s="71">
        <v>88.5</v>
      </c>
      <c r="AV8" s="71">
        <v>92.8</v>
      </c>
      <c r="AW8" s="71">
        <v>95.8</v>
      </c>
      <c r="AX8" s="71">
        <v>96.4</v>
      </c>
      <c r="AY8" s="71">
        <v>84.2</v>
      </c>
      <c r="AZ8" s="71">
        <v>83.9</v>
      </c>
      <c r="BA8" s="71">
        <v>84</v>
      </c>
      <c r="BB8" s="71">
        <v>84.3</v>
      </c>
      <c r="BC8" s="71">
        <v>80.7</v>
      </c>
      <c r="BD8" s="71">
        <v>84.7</v>
      </c>
      <c r="BE8" s="72">
        <v>127.8</v>
      </c>
      <c r="BF8" s="72">
        <v>133.1</v>
      </c>
      <c r="BG8" s="72">
        <v>123.3</v>
      </c>
      <c r="BH8" s="72">
        <v>106.5</v>
      </c>
      <c r="BI8" s="72">
        <v>77.8</v>
      </c>
      <c r="BJ8" s="72">
        <v>119.5</v>
      </c>
      <c r="BK8" s="72">
        <v>116.9</v>
      </c>
      <c r="BL8" s="72">
        <v>117.1</v>
      </c>
      <c r="BM8" s="72">
        <v>120.5</v>
      </c>
      <c r="BN8" s="72">
        <v>124.2</v>
      </c>
      <c r="BO8" s="72">
        <v>69.3</v>
      </c>
      <c r="BP8" s="71">
        <v>73.7</v>
      </c>
      <c r="BQ8" s="71">
        <v>70.3</v>
      </c>
      <c r="BR8" s="71">
        <v>71.2</v>
      </c>
      <c r="BS8" s="71">
        <v>77.599999999999994</v>
      </c>
      <c r="BT8" s="71">
        <v>76.099999999999994</v>
      </c>
      <c r="BU8" s="71">
        <v>69.8</v>
      </c>
      <c r="BV8" s="71">
        <v>69.7</v>
      </c>
      <c r="BW8" s="71">
        <v>70.099999999999994</v>
      </c>
      <c r="BX8" s="71">
        <v>70.400000000000006</v>
      </c>
      <c r="BY8" s="71">
        <v>65.8</v>
      </c>
      <c r="BZ8" s="71">
        <v>67.2</v>
      </c>
      <c r="CA8" s="72">
        <v>41167</v>
      </c>
      <c r="CB8" s="72">
        <v>42947</v>
      </c>
      <c r="CC8" s="72">
        <v>45267</v>
      </c>
      <c r="CD8" s="72">
        <v>46716</v>
      </c>
      <c r="CE8" s="72">
        <v>50781</v>
      </c>
      <c r="CF8" s="72">
        <v>33492</v>
      </c>
      <c r="CG8" s="72">
        <v>34136</v>
      </c>
      <c r="CH8" s="72">
        <v>34924</v>
      </c>
      <c r="CI8" s="72">
        <v>35788</v>
      </c>
      <c r="CJ8" s="72">
        <v>37855</v>
      </c>
      <c r="CK8" s="71">
        <v>56733</v>
      </c>
      <c r="CL8" s="72">
        <v>9089</v>
      </c>
      <c r="CM8" s="72">
        <v>9793</v>
      </c>
      <c r="CN8" s="72">
        <v>10251</v>
      </c>
      <c r="CO8" s="72">
        <v>11183</v>
      </c>
      <c r="CP8" s="72">
        <v>13043</v>
      </c>
      <c r="CQ8" s="72">
        <v>9976</v>
      </c>
      <c r="CR8" s="72">
        <v>10130</v>
      </c>
      <c r="CS8" s="72">
        <v>10244</v>
      </c>
      <c r="CT8" s="72">
        <v>10602</v>
      </c>
      <c r="CU8" s="72">
        <v>11234</v>
      </c>
      <c r="CV8" s="71">
        <v>16778</v>
      </c>
      <c r="CW8" s="72">
        <v>69.599999999999994</v>
      </c>
      <c r="CX8" s="72">
        <v>72.3</v>
      </c>
      <c r="CY8" s="72">
        <v>68.5</v>
      </c>
      <c r="CZ8" s="72">
        <v>66.400000000000006</v>
      </c>
      <c r="DA8" s="72">
        <v>64.900000000000006</v>
      </c>
      <c r="DB8" s="72">
        <v>63.4</v>
      </c>
      <c r="DC8" s="72">
        <v>63.4</v>
      </c>
      <c r="DD8" s="72">
        <v>63.7</v>
      </c>
      <c r="DE8" s="72">
        <v>63.3</v>
      </c>
      <c r="DF8" s="72">
        <v>68.5</v>
      </c>
      <c r="DG8" s="72">
        <v>58.8</v>
      </c>
      <c r="DH8" s="72">
        <v>15.8</v>
      </c>
      <c r="DI8" s="72">
        <v>15.4</v>
      </c>
      <c r="DJ8" s="72">
        <v>14.7</v>
      </c>
      <c r="DK8" s="72">
        <v>16.100000000000001</v>
      </c>
      <c r="DL8" s="72">
        <v>18.399999999999999</v>
      </c>
      <c r="DM8" s="72">
        <v>18.7</v>
      </c>
      <c r="DN8" s="72">
        <v>18.3</v>
      </c>
      <c r="DO8" s="72">
        <v>17.7</v>
      </c>
      <c r="DP8" s="72">
        <v>17.5</v>
      </c>
      <c r="DQ8" s="72">
        <v>17.5</v>
      </c>
      <c r="DR8" s="72">
        <v>24.8</v>
      </c>
      <c r="DS8" s="71">
        <v>23.4</v>
      </c>
      <c r="DT8" s="71">
        <v>27.6</v>
      </c>
      <c r="DU8" s="71">
        <v>32.1</v>
      </c>
      <c r="DV8" s="71">
        <v>33.799999999999997</v>
      </c>
      <c r="DW8" s="71">
        <v>36</v>
      </c>
      <c r="DX8" s="71">
        <v>52.5</v>
      </c>
      <c r="DY8" s="71">
        <v>53.5</v>
      </c>
      <c r="DZ8" s="71">
        <v>54.1</v>
      </c>
      <c r="EA8" s="71">
        <v>54.6</v>
      </c>
      <c r="EB8" s="71">
        <v>56.9</v>
      </c>
      <c r="EC8" s="71">
        <v>54.8</v>
      </c>
      <c r="ED8" s="71">
        <v>67.5</v>
      </c>
      <c r="EE8" s="71">
        <v>73</v>
      </c>
      <c r="EF8" s="71">
        <v>82.9</v>
      </c>
      <c r="EG8" s="71">
        <v>87.6</v>
      </c>
      <c r="EH8" s="71">
        <v>90.6</v>
      </c>
      <c r="EI8" s="71">
        <v>69.7</v>
      </c>
      <c r="EJ8" s="71">
        <v>71.3</v>
      </c>
      <c r="EK8" s="71">
        <v>71.400000000000006</v>
      </c>
      <c r="EL8" s="71">
        <v>71.7</v>
      </c>
      <c r="EM8" s="71">
        <v>72.900000000000006</v>
      </c>
      <c r="EN8" s="71">
        <v>70.3</v>
      </c>
      <c r="EO8" s="72">
        <v>20015222</v>
      </c>
      <c r="EP8" s="72">
        <v>20410416</v>
      </c>
      <c r="EQ8" s="72">
        <v>20410416</v>
      </c>
      <c r="ER8" s="72">
        <v>19920941</v>
      </c>
      <c r="ES8" s="72">
        <v>19779324</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2022-02-10T07:22:41Z</dcterms:modified>
</cp:coreProperties>
</file>