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31 交野市●\31交野市\31交野市\"/>
    </mc:Choice>
  </mc:AlternateContent>
  <workbookProtection workbookAlgorithmName="SHA-512" workbookHashValue="WVUsgoV+IhFhIcSbtW3X9aF+DHKUeen/5h0iOrU9BBS4awrzOEg+rZ1MmHIYB4Ktvwu49gpzlas8cCk/1WNbIg==" workbookSaltValue="MHL1UlndbmgRjwtTlspH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<sst xmlns="http://schemas.openxmlformats.org/spreadsheetml/2006/main" count="228" uniqueCount="113">
  <si>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</si>
  <si>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</si>
  <si>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</si>
  <si>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</si>
  <si>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</si>
  <si>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</si>
  <si>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</si>
  <si>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</si>
  <si>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</si>
  <si>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</si>
  <si>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</si>
  <si>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</si>
  <si>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</si>
  <si>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</si>
  <si>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</si>
  <si>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</si>
  <si>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</si>
  <si>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</si>
  <si>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</si>
  <si>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</si>
  <si>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</si>
  <si>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</si>
  <si>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</si>
  <si>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</si>
  <si>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</si>
  <si>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</si>
  <si>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</si>
  <si>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</si>
  <si>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</si>
  <si>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</si>
  <si>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</si>
  <si>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</si>
  <si>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</si>
  <si>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</si>
  <si>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</si>
  <si>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</si>
  <si>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</si>
  <si>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</si>
  <si>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</si>
  <si>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</si>
  <si>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</si>
  <si>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</si>
  <si>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</si>
  <si>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</si>
  <si>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</si>
  <si>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</si>
  <si>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</si>
  <si>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</si>
  <si>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</si>
  <si>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</si>
  <si>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</si>
  <si>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</si>
  <si>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</si>
  <si>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</si>
  <si>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</si>
  <si>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</si>
  <si>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</si>
  <si>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</si>
  <si>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</si>
  <si>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</si>
  <si>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</si>
  <si>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</si>
  <si>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</si>
  <si>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</si>
  <si>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</si>
  <si>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</si>
  <si>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</si>
  <si>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</si>
  <si>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</si>
  <si>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</si>
  <si>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</si>
  <si>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</si>
  <si>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</si>
  <si>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</si>
  <si>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</si>
  <si>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</si>
  <si>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</si>
  <si>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</si>
  <si>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</si>
  <si>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</si>
  <si>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</si>
  <si>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</si>
  <si>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</si>
  <si>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</si>
  <si>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</si>
  <si>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</si>
  <si>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</si>
  <si>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</si>
  <si>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</si>
  <si>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</si>
  <si>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</si>
  <si>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</si>
  <si>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</si>
  <si>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交野市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</si>
  <si>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</si>
  <si>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</si>
  <si>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</si>
  <si>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</si>
  <si>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</si>
  <si>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</si>
  <si>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</si>
  <si>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</si>
  <si>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</si>
  <si>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</si>
  <si>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</si>
  <si>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</si>
  <si>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</si>
  <si>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</si>
  <si>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</si>
  <si>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</si>
  <si>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については、類似団体平均値を下回っている状況である。これは費用面での新ごみ処理施設に係る配水設備整備、新浄水場の整備、第6次拡張事業を実施したことにより減価償却費が増加している影響と考える。令和2年度においては、資産減耗費の増加が影響したものと考える。
　②累積欠損金比率については、過年度から発生はなく健全経営を継続している。
　③流動比率については、全国平均・類似団体平均値を上回る水準であり、短期的な債務に対する支払い能力は十分と言えるが、現金の減少に伴い、徐々に数値が低下している。
　④企業債残高対給水収益比率については、全国平均・類似団体平均値と比較して高く、新浄水場の整備に引き続き、第6次拡張事業を実施したことなどに伴い高い水準で推移している。
　⑤料金回収率については、新型コロナウイルス感染症にかかる生活支援施策として、水道料金の減免を実施したため、給水収益が減少した影響により、前年度より数値が低下した。
　⑥給水原価については、有収水量が増加したものの、資産減耗費の増加等の影響により、給水原価が増加し、類似団体平均値を上回った。
　⑦施設利用率については、全国平均・類似団体平均値と比べてやや低い水準となっているが、自己水と大阪広域水道企業団水の2系統を有していることが影響していると考える。
　⑧有収率については、全国平均・類似団体平均値より、一定程度高く、施設の稼働が十分に収益につながっていると言える。</t>
    <rPh sb="114" eb="116">
      <t>シサン</t>
    </rPh>
    <rPh sb="116" eb="118">
      <t>ゲンモウ</t>
    </rPh>
    <rPh sb="118" eb="119">
      <t>ヒ</t>
    </rPh>
    <rPh sb="123" eb="125">
      <t>エイキョウ</t>
    </rPh>
    <rPh sb="198" eb="200">
      <t>ウワマワ</t>
    </rPh>
    <rPh sb="201" eb="203">
      <t>スイジュン</t>
    </rPh>
    <rPh sb="231" eb="233">
      <t>ゲンキン</t>
    </rPh>
    <rPh sb="234" eb="236">
      <t>ゲンショウ</t>
    </rPh>
    <rPh sb="237" eb="238">
      <t>トモナ</t>
    </rPh>
    <rPh sb="240" eb="242">
      <t>ジョジョ</t>
    </rPh>
    <rPh sb="243" eb="245">
      <t>スウチ</t>
    </rPh>
    <rPh sb="246" eb="248">
      <t>テイカ</t>
    </rPh>
    <rPh sb="352" eb="354">
      <t>シンガタ</t>
    </rPh>
    <rPh sb="361" eb="364">
      <t>カンセンショウ</t>
    </rPh>
    <rPh sb="368" eb="370">
      <t>セイカツ</t>
    </rPh>
    <rPh sb="370" eb="372">
      <t>シエン</t>
    </rPh>
    <rPh sb="372" eb="374">
      <t>シサク</t>
    </rPh>
    <rPh sb="378" eb="380">
      <t>スイドウ</t>
    </rPh>
    <rPh sb="380" eb="382">
      <t>リョウキン</t>
    </rPh>
    <rPh sb="383" eb="385">
      <t>ゲンメン</t>
    </rPh>
    <rPh sb="386" eb="388">
      <t>ジッシ</t>
    </rPh>
    <rPh sb="393" eb="395">
      <t>キュウスイ</t>
    </rPh>
    <rPh sb="395" eb="397">
      <t>シュウエキ</t>
    </rPh>
    <rPh sb="398" eb="400">
      <t>ゲンショウ</t>
    </rPh>
    <rPh sb="402" eb="404">
      <t>エイキョウ</t>
    </rPh>
    <rPh sb="408" eb="411">
      <t>ゼンネンド</t>
    </rPh>
    <rPh sb="413" eb="415">
      <t>スウチ</t>
    </rPh>
    <rPh sb="416" eb="418">
      <t>テイカ</t>
    </rPh>
    <rPh sb="434" eb="436">
      <t>ユウシュウ</t>
    </rPh>
    <rPh sb="436" eb="438">
      <t>スイリョウ</t>
    </rPh>
    <rPh sb="439" eb="441">
      <t>ゾウカ</t>
    </rPh>
    <rPh sb="447" eb="449">
      <t>シサン</t>
    </rPh>
    <rPh sb="449" eb="451">
      <t>ゲンモウ</t>
    </rPh>
    <rPh sb="451" eb="452">
      <t>ヒ</t>
    </rPh>
    <rPh sb="453" eb="455">
      <t>ゾウカ</t>
    </rPh>
    <rPh sb="468" eb="470">
      <t>ゾウカ</t>
    </rPh>
    <rPh sb="480" eb="481">
      <t>ウエ</t>
    </rPh>
    <phoneticPr fontId="4"/>
  </si>
  <si>
    <t>　①有形固定資産減価償却率については、全国平均・類似団体平均値と比べ低いものとなっている。これは新浄水場の整備に引き続き、第6次拡張事業を実施したことなどによるものと考える。今年度は送水ポンプ棟築造工事により、資産が増加したことにより数値が減少したものと考える。
　②管路経年化率については、昭和40年半ば頃から上水道を普及する目的で急速に布設工事を進めてきたことから、本市の上水道管に占める経年管の割合が高く、類似団体平均値と比較しても高い傾向にある。しかし、予算及び管路工事に携わる職員数の減少という問題もあり、少しずつしか経年管を解消できない現状である。　
　③管路更新率については、前年度に比べ、少し増加しているものの、類似団体平均値と比べ低い水準となっている。これは送水ポンプ棟築造工事をメインとしてきたため、管路更新事業が比較的低調である影響と考える。</t>
    <rPh sb="87" eb="90">
      <t>コンネンド</t>
    </rPh>
    <rPh sb="91" eb="93">
      <t>ソウスイ</t>
    </rPh>
    <rPh sb="96" eb="97">
      <t>トウ</t>
    </rPh>
    <rPh sb="97" eb="99">
      <t>チクゾウ</t>
    </rPh>
    <rPh sb="99" eb="101">
      <t>コウジ</t>
    </rPh>
    <rPh sb="105" eb="107">
      <t>シサン</t>
    </rPh>
    <rPh sb="108" eb="110">
      <t>ゾウカ</t>
    </rPh>
    <rPh sb="117" eb="119">
      <t>スウチ</t>
    </rPh>
    <rPh sb="120" eb="122">
      <t>ゲンショウ</t>
    </rPh>
    <rPh sb="127" eb="128">
      <t>カンガ</t>
    </rPh>
    <rPh sb="338" eb="340">
      <t>ソウスイ</t>
    </rPh>
    <phoneticPr fontId="4"/>
  </si>
  <si>
    <t>　経営の健全性・効率性については、累積欠損金がなく、流動比率が類似団体平均値と比べ高いため、現時点では健全な経営状況といえる。しかし、今後人口の減少等による給水量の低下で経常収支比率、料金回収率の低下や給水原価の増加が予想される。また管路の更新工事や企業債の償還による資金の減少により、流動比率の低下が見込まれる。そのため、近い将来に料金改定を行う必要があると考える。
　また、老朽化の状況については、管路経年化率が全国平均・類似団体平均値よりも高い状況が続いているが、管路更新率は他団体に比べ大幅に低い状況が続いている。平成30年度に経営戦略を兼ねた交野市水道ビジョンを策定したため、これを基礎として、管路更新計画に基づく管路更新を行い、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</si>
</sst>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0.25</c:v>
                </c:pt>
                <c:pt idx="1">
                  <c:v>0.02</c:v>
                </c:pt>
                <c:pt idx="2">
                  <c:v>0.09</c:v>
                </c:pt>
                <c:pt idx="3">
                  <c:v>0.11</c:v>
                </c:pt>
                <c:pt idx="4">
                  <c:v>0.19</c:v>
                </c:pt>
              </c:numCache>
            </c:numRef>
          </c:val>
          <c:extLst>
            <c:ext xmlns:c16="http://schemas.microsoft.com/office/drawing/2014/chart" uri="{C3380CC4-5D6E-409C-BE32-E72D297353CC}">
              <c16:uniqueId val="{00000000-C2FC-41FB-91E7-E96712D03B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C2FC-41FB-91E7-E96712D03B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100.71</c:v>
                </c:pt>
                <c:pt idx="1">
                  <c:v>99.5</c:v>
                </c:pt>
                <c:pt idx="2">
                  <c:v>101.52</c:v>
                </c:pt>
                <c:pt idx="3">
                  <c:v>103.28</c:v>
                </c:pt>
                <c:pt idx="4">
                  <c:v>101.87</c:v>
                </c:pt>
              </c:numCache>
            </c:numRef>
          </c:val>
          <c:extLst>
            <c:ext xmlns:c16="http://schemas.microsoft.com/office/drawing/2014/chart" uri="{C3380CC4-5D6E-409C-BE32-E72D297353CC}">
              <c16:uniqueId val="{00000000-135C-448F-8A56-572C9DF573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135C-448F-8A56-572C9DF573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36.25</c:v>
                </c:pt>
                <c:pt idx="1">
                  <c:v>37.31</c:v>
                </c:pt>
                <c:pt idx="2">
                  <c:v>38.86</c:v>
                </c:pt>
                <c:pt idx="3">
                  <c:v>40.380000000000003</c:v>
                </c:pt>
                <c:pt idx="4">
                  <c:v>34.71</c:v>
                </c:pt>
              </c:numCache>
            </c:numRef>
          </c:val>
          <c:extLst>
            <c:ext xmlns:c16="http://schemas.microsoft.com/office/drawing/2014/chart" uri="{C3380CC4-5D6E-409C-BE32-E72D297353CC}">
              <c16:uniqueId val="{00000000-DE33-4098-BFF3-3D2120E42A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DE33-4098-BFF3-3D2120E42A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20.75</c:v>
                </c:pt>
                <c:pt idx="1">
                  <c:v>20.56</c:v>
                </c:pt>
                <c:pt idx="2">
                  <c:v>37.35</c:v>
                </c:pt>
                <c:pt idx="3">
                  <c:v>45.7</c:v>
                </c:pt>
                <c:pt idx="4">
                  <c:v>44.23</c:v>
                </c:pt>
              </c:numCache>
            </c:numRef>
          </c:val>
          <c:extLst>
            <c:ext xmlns:c16="http://schemas.microsoft.com/office/drawing/2014/chart" uri="{C3380CC4-5D6E-409C-BE32-E72D297353CC}">
              <c16:uniqueId val="{00000000-0E9E-45E7-977C-1DC4FEBD15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0E9E-45E7-977C-1DC4FEBD15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9C-4138-B496-71B37BE48B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29C-4138-B496-71B37BE48B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533.15</c:v>
                </c:pt>
                <c:pt idx="1">
                  <c:v>456.96</c:v>
                </c:pt>
                <c:pt idx="2">
                  <c:v>474.19</c:v>
                </c:pt>
                <c:pt idx="3">
                  <c:v>419.9</c:v>
                </c:pt>
                <c:pt idx="4">
                  <c:v>388.11</c:v>
                </c:pt>
              </c:numCache>
            </c:numRef>
          </c:val>
          <c:extLst>
            <c:ext xmlns:c16="http://schemas.microsoft.com/office/drawing/2014/chart" uri="{C3380CC4-5D6E-409C-BE32-E72D297353CC}">
              <c16:uniqueId val="{00000000-9120-457D-93B8-F828200EC6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120-457D-93B8-F828200EC6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755.05</c:v>
                </c:pt>
                <c:pt idx="1">
                  <c:v>757.98</c:v>
                </c:pt>
                <c:pt idx="2">
                  <c:v>764.74</c:v>
                </c:pt>
                <c:pt idx="3">
                  <c:v>799.02</c:v>
                </c:pt>
                <c:pt idx="4">
                  <c:v>925.67</c:v>
                </c:pt>
              </c:numCache>
            </c:numRef>
          </c:val>
          <c:extLst>
            <c:ext xmlns:c16="http://schemas.microsoft.com/office/drawing/2014/chart" uri="{C3380CC4-5D6E-409C-BE32-E72D297353CC}">
              <c16:uniqueId val="{00000000-3FE7-479B-820F-AD1431369A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FE7-479B-820F-AD1431369A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90.36</c:v>
                </c:pt>
                <c:pt idx="1">
                  <c:v>91.04</c:v>
                </c:pt>
                <c:pt idx="2">
                  <c:v>92.36</c:v>
                </c:pt>
                <c:pt idx="3">
                  <c:v>93.21</c:v>
                </c:pt>
                <c:pt idx="4">
                  <c:v>82.95</c:v>
                </c:pt>
              </c:numCache>
            </c:numRef>
          </c:val>
          <c:extLst>
            <c:ext xmlns:c16="http://schemas.microsoft.com/office/drawing/2014/chart" uri="{C3380CC4-5D6E-409C-BE32-E72D297353CC}">
              <c16:uniqueId val="{00000000-56E2-40CE-9509-0BAFE2BBB8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6E2-40CE-9509-0BAFE2BBB8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173.9</c:v>
                </c:pt>
                <c:pt idx="1">
                  <c:v>173.03</c:v>
                </c:pt>
                <c:pt idx="2">
                  <c:v>170.34</c:v>
                </c:pt>
                <c:pt idx="3">
                  <c:v>168.49</c:v>
                </c:pt>
                <c:pt idx="4">
                  <c:v>170.87</c:v>
                </c:pt>
              </c:numCache>
            </c:numRef>
          </c:val>
          <c:extLst>
            <c:ext xmlns:c16="http://schemas.microsoft.com/office/drawing/2014/chart" uri="{C3380CC4-5D6E-409C-BE32-E72D297353CC}">
              <c16:uniqueId val="{00000000-3D3C-4B3B-AC8D-62AA1B93A7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D3C-4B3B-AC8D-62AA1B93A7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54.71</c:v>
                </c:pt>
                <c:pt idx="1">
                  <c:v>54.22</c:v>
                </c:pt>
                <c:pt idx="2">
                  <c:v>53.36</c:v>
                </c:pt>
                <c:pt idx="3">
                  <c:v>52.98</c:v>
                </c:pt>
                <c:pt idx="4">
                  <c:v>55.1</c:v>
                </c:pt>
              </c:numCache>
            </c:numRef>
          </c:val>
          <c:extLst>
            <c:ext xmlns:c16="http://schemas.microsoft.com/office/drawing/2014/chart" uri="{C3380CC4-5D6E-409C-BE32-E72D297353CC}">
              <c16:uniqueId val="{00000000-49C5-4A02-8C53-B0C9C7B69C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49C5-4A02-8C53-B0C9C7B69C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97.04</c:v>
                </c:pt>
                <c:pt idx="1">
                  <c:v>98.05</c:v>
                </c:pt>
                <c:pt idx="2">
                  <c:v>98.89</c:v>
                </c:pt>
                <c:pt idx="3">
                  <c:v>99.01</c:v>
                </c:pt>
                <c:pt idx="4">
                  <c:v>98.45</c:v>
                </c:pt>
              </c:numCache>
            </c:numRef>
          </c:val>
          <c:extLst>
            <c:ext xmlns:c16="http://schemas.microsoft.com/office/drawing/2014/chart" uri="{C3380CC4-5D6E-409C-BE32-E72D297353CC}">
              <c16:uniqueId val="{00000000-BB1A-4E02-9AAB-5FF14CFF8A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B1A-4E02-9AAB-5FF14CFF8A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大阪府　交野市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77614</v>
      </c>
      <c r="AM8" s="74"/>
      <c r="AN8" s="74"/>
      <c r="AO8" s="74"/>
      <c r="AP8" s="74"/>
      <c r="AQ8" s="74"/>
      <c r="AR8" s="74"/>
      <c r="AS8" s="74"/>
      <c r="AT8" s="70">
        <f>データ!$S$6</f>
        <v>25.55</v>
      </c>
      <c r="AU8" s="71"/>
      <c r="AV8" s="71"/>
      <c r="AW8" s="71"/>
      <c r="AX8" s="71"/>
      <c r="AY8" s="71"/>
      <c r="AZ8" s="71"/>
      <c r="BA8" s="71"/>
      <c r="BB8" s="73">
        <f>データ!$T$6</f>
        <v>3037.73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40.299999999999997</v>
      </c>
      <c r="J10" s="71"/>
      <c r="K10" s="71"/>
      <c r="L10" s="71"/>
      <c r="M10" s="71"/>
      <c r="N10" s="71"/>
      <c r="O10" s="72"/>
      <c r="P10" s="73">
        <f>データ!$P$6</f>
        <v>99.99</v>
      </c>
      <c r="Q10" s="73"/>
      <c r="R10" s="73"/>
      <c r="S10" s="73"/>
      <c r="T10" s="73"/>
      <c r="U10" s="73"/>
      <c r="V10" s="73"/>
      <c r="W10" s="74">
        <f>データ!$Q$6</f>
        <v>2813</v>
      </c>
      <c r="X10" s="74"/>
      <c r="Y10" s="74"/>
      <c r="Z10" s="74"/>
      <c r="AA10" s="74"/>
      <c r="AB10" s="74"/>
      <c r="AC10" s="74"/>
      <c r="AD10" s="2"/>
      <c r="AE10" s="2"/>
      <c r="AF10" s="2"/>
      <c r="AG10" s="2"/>
      <c r="AH10" s="4"/>
      <c r="AI10" s="4"/>
      <c r="AJ10" s="4"/>
      <c r="AK10" s="4"/>
      <c r="AL10" s="74">
        <f>データ!$U$6</f>
        <v>77502</v>
      </c>
      <c r="AM10" s="74"/>
      <c r="AN10" s="74"/>
      <c r="AO10" s="74"/>
      <c r="AP10" s="74"/>
      <c r="AQ10" s="74"/>
      <c r="AR10" s="74"/>
      <c r="AS10" s="74"/>
      <c r="AT10" s="70">
        <f>データ!$V$6</f>
        <v>13.89</v>
      </c>
      <c r="AU10" s="71"/>
      <c r="AV10" s="71"/>
      <c r="AW10" s="71"/>
      <c r="AX10" s="71"/>
      <c r="AY10" s="71"/>
      <c r="AZ10" s="71"/>
      <c r="BA10" s="71"/>
      <c r="BB10" s="73">
        <f>データ!$W$6</f>
        <v>5579.7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gmEuPiiQtP9OGDRrm4Go+XakL7zD+N/15peIFTcD2jyWPNjdUf0mFqOfNJ/7b2Ee+dnuGcshjvFFl4ccStwpA==" saltValue="LfbhEX7QduTO4AC7uvrO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272302</v>
      </c>
      <c r="D6" s="34">
        <f t="shared" si="3"/>
        <v>46</v>
      </c>
      <c r="E6" s="34">
        <f t="shared" si="3"/>
        <v>1</v>
      </c>
      <c r="F6" s="34">
        <f t="shared" si="3"/>
        <v>0</v>
      </c>
      <c r="G6" s="34">
        <f t="shared" si="3"/>
        <v>1</v>
      </c>
      <c r="H6" s="34" t="str">
        <f t="shared" si="3"/>
        <v>大阪府　交野市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40.299999999999997</v>
      </c>
      <c r="P6" s="35">
        <f t="shared" si="3"/>
        <v>99.99</v>
      </c>
      <c r="Q6" s="35">
        <f t="shared" si="3"/>
        <v>2813</v>
      </c>
      <c r="R6" s="35">
        <f t="shared" si="3"/>
        <v>77614</v>
      </c>
      <c r="S6" s="35">
        <f t="shared" si="3"/>
        <v>25.55</v>
      </c>
      <c r="T6" s="35">
        <f t="shared" si="3"/>
        <v>3037.73</v>
      </c>
      <c r="U6" s="35">
        <f t="shared" si="3"/>
        <v>77502</v>
      </c>
      <c r="V6" s="35">
        <f t="shared" si="3"/>
        <v>13.89</v>
      </c>
      <c r="W6" s="35">
        <f t="shared" si="3"/>
        <v>5579.7</v>
      </c>
      <c r="X6" s="36">
        <f>IF(X7="",NA(),X7)</f>
        <v>100.71</v>
      </c>
      <c r="Y6" s="36">
        <f t="shared" ref="Y6:AG6" si="4">IF(Y7="",NA(),Y7)</f>
        <v>99.5</v>
      </c>
      <c r="Z6" s="36">
        <f t="shared" si="4"/>
        <v>101.52</v>
      </c>
      <c r="AA6" s="36">
        <f t="shared" si="4"/>
        <v>103.28</v>
      </c>
      <c r="AB6" s="36">
        <f t="shared" si="4"/>
        <v>101.87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533.15</v>
      </c>
      <c r="AU6" s="36">
        <f t="shared" ref="AU6:BC6" si="6">IF(AU7="",NA(),AU7)</f>
        <v>456.96</v>
      </c>
      <c r="AV6" s="36">
        <f t="shared" si="6"/>
        <v>474.19</v>
      </c>
      <c r="AW6" s="36">
        <f t="shared" si="6"/>
        <v>419.9</v>
      </c>
      <c r="AX6" s="36">
        <f t="shared" si="6"/>
        <v>388.11</v>
      </c>
      <c r="AY6" s="36">
        <f t="shared" si="6"/>
        <v>357.82</v>
      </c>
      <c r="AZ6" s="36">
        <f t="shared" si="6"/>
        <v>355.5</v>
      </c>
      <c r="BA6" s="36">
        <f t="shared" si="6"/>
        <v>349.83</v>
      </c>
      <c r="BB6" s="36">
        <f t="shared" si="6"/>
        <v>360.86</v>
      </c>
      <c r="BC6" s="36">
        <f t="shared" si="6"/>
        <v>350.79</v>
      </c>
      <c r="BD6" s="35" t="str">
        <f>IF(BD7="","",IF(BD7="-","【-】","【"&amp;SUBSTITUTE(TEXT(BD7,"#,##0.00"),"-","△")&amp;"】"))</f>
        <v>【260.31】</v>
      </c>
      <c r="BE6" s="36">
        <f>IF(BE7="",NA(),BE7)</f>
        <v>755.05</v>
      </c>
      <c r="BF6" s="36">
        <f t="shared" ref="BF6:BN6" si="7">IF(BF7="",NA(),BF7)</f>
        <v>757.98</v>
      </c>
      <c r="BG6" s="36">
        <f t="shared" si="7"/>
        <v>764.74</v>
      </c>
      <c r="BH6" s="36">
        <f t="shared" si="7"/>
        <v>799.02</v>
      </c>
      <c r="BI6" s="36">
        <f t="shared" si="7"/>
        <v>925.67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90.36</v>
      </c>
      <c r="BQ6" s="36">
        <f t="shared" ref="BQ6:BY6" si="8">IF(BQ7="",NA(),BQ7)</f>
        <v>91.04</v>
      </c>
      <c r="BR6" s="36">
        <f t="shared" si="8"/>
        <v>92.36</v>
      </c>
      <c r="BS6" s="36">
        <f t="shared" si="8"/>
        <v>93.21</v>
      </c>
      <c r="BT6" s="36">
        <f t="shared" si="8"/>
        <v>82.95</v>
      </c>
      <c r="BU6" s="36">
        <f t="shared" si="8"/>
        <v>106.01</v>
      </c>
      <c r="BV6" s="36">
        <f t="shared" si="8"/>
        <v>104.57</v>
      </c>
      <c r="BW6" s="36">
        <f t="shared" si="8"/>
        <v>103.54</v>
      </c>
      <c r="BX6" s="36">
        <f t="shared" si="8"/>
        <v>103.32</v>
      </c>
      <c r="BY6" s="36">
        <f t="shared" si="8"/>
        <v>100.85</v>
      </c>
      <c r="BZ6" s="35" t="str">
        <f>IF(BZ7="","",IF(BZ7="-","【-】","【"&amp;SUBSTITUTE(TEXT(BZ7,"#,##0.00"),"-","△")&amp;"】"))</f>
        <v>【100.05】</v>
      </c>
      <c r="CA6" s="36">
        <f>IF(CA7="",NA(),CA7)</f>
        <v>173.9</v>
      </c>
      <c r="CB6" s="36">
        <f t="shared" ref="CB6:CJ6" si="9">IF(CB7="",NA(),CB7)</f>
        <v>173.03</v>
      </c>
      <c r="CC6" s="36">
        <f t="shared" si="9"/>
        <v>170.34</v>
      </c>
      <c r="CD6" s="36">
        <f t="shared" si="9"/>
        <v>168.49</v>
      </c>
      <c r="CE6" s="36">
        <f t="shared" si="9"/>
        <v>170.87</v>
      </c>
      <c r="CF6" s="36">
        <f t="shared" si="9"/>
        <v>162.24</v>
      </c>
      <c r="CG6" s="36">
        <f t="shared" si="9"/>
        <v>165.47</v>
      </c>
      <c r="CH6" s="36">
        <f t="shared" si="9"/>
        <v>167.46</v>
      </c>
      <c r="CI6" s="36">
        <f t="shared" si="9"/>
        <v>168.56</v>
      </c>
      <c r="CJ6" s="36">
        <f t="shared" si="9"/>
        <v>167.1</v>
      </c>
      <c r="CK6" s="35" t="str">
        <f>IF(CK7="","",IF(CK7="-","【-】","【"&amp;SUBSTITUTE(TEXT(CK7,"#,##0.00"),"-","△")&amp;"】"))</f>
        <v>【166.40】</v>
      </c>
      <c r="CL6" s="36">
        <f>IF(CL7="",NA(),CL7)</f>
        <v>54.71</v>
      </c>
      <c r="CM6" s="36">
        <f t="shared" ref="CM6:CU6" si="10">IF(CM7="",NA(),CM7)</f>
        <v>54.22</v>
      </c>
      <c r="CN6" s="36">
        <f t="shared" si="10"/>
        <v>53.36</v>
      </c>
      <c r="CO6" s="36">
        <f t="shared" si="10"/>
        <v>52.98</v>
      </c>
      <c r="CP6" s="36">
        <f t="shared" si="10"/>
        <v>55.1</v>
      </c>
      <c r="CQ6" s="36">
        <f t="shared" si="10"/>
        <v>59.11</v>
      </c>
      <c r="CR6" s="36">
        <f t="shared" si="10"/>
        <v>59.74</v>
      </c>
      <c r="CS6" s="36">
        <f t="shared" si="10"/>
        <v>59.46</v>
      </c>
      <c r="CT6" s="36">
        <f t="shared" si="10"/>
        <v>59.51</v>
      </c>
      <c r="CU6" s="36">
        <f t="shared" si="10"/>
        <v>59.91</v>
      </c>
      <c r="CV6" s="35" t="str">
        <f>IF(CV7="","",IF(CV7="-","【-】","【"&amp;SUBSTITUTE(TEXT(CV7,"#,##0.00"),"-","△")&amp;"】"))</f>
        <v>【60.69】</v>
      </c>
      <c r="CW6" s="36">
        <f>IF(CW7="",NA(),CW7)</f>
        <v>97.04</v>
      </c>
      <c r="CX6" s="36">
        <f t="shared" ref="CX6:DF6" si="11">IF(CX7="",NA(),CX7)</f>
        <v>98.05</v>
      </c>
      <c r="CY6" s="36">
        <f t="shared" si="11"/>
        <v>98.89</v>
      </c>
      <c r="CZ6" s="36">
        <f t="shared" si="11"/>
        <v>99.01</v>
      </c>
      <c r="DA6" s="36">
        <f t="shared" si="11"/>
        <v>98.45</v>
      </c>
      <c r="DB6" s="36">
        <f t="shared" si="11"/>
        <v>87.91</v>
      </c>
      <c r="DC6" s="36">
        <f t="shared" si="11"/>
        <v>87.28</v>
      </c>
      <c r="DD6" s="36">
        <f t="shared" si="11"/>
        <v>87.41</v>
      </c>
      <c r="DE6" s="36">
        <f t="shared" si="11"/>
        <v>87.08</v>
      </c>
      <c r="DF6" s="36">
        <f t="shared" si="11"/>
        <v>87.26</v>
      </c>
      <c r="DG6" s="35" t="str">
        <f>IF(DG7="","",IF(DG7="-","【-】","【"&amp;SUBSTITUTE(TEXT(DG7,"#,##0.00"),"-","△")&amp;"】"))</f>
        <v>【89.82】</v>
      </c>
      <c r="DH6" s="36">
        <f>IF(DH7="",NA(),DH7)</f>
        <v>36.25</v>
      </c>
      <c r="DI6" s="36">
        <f t="shared" ref="DI6:DQ6" si="12">IF(DI7="",NA(),DI7)</f>
        <v>37.31</v>
      </c>
      <c r="DJ6" s="36">
        <f t="shared" si="12"/>
        <v>38.86</v>
      </c>
      <c r="DK6" s="36">
        <f t="shared" si="12"/>
        <v>40.380000000000003</v>
      </c>
      <c r="DL6" s="36">
        <f t="shared" si="12"/>
        <v>34.71</v>
      </c>
      <c r="DM6" s="36">
        <f t="shared" si="12"/>
        <v>46.88</v>
      </c>
      <c r="DN6" s="36">
        <f t="shared" si="12"/>
        <v>46.94</v>
      </c>
      <c r="DO6" s="36">
        <f t="shared" si="12"/>
        <v>47.62</v>
      </c>
      <c r="DP6" s="36">
        <f t="shared" si="12"/>
        <v>48.55</v>
      </c>
      <c r="DQ6" s="36">
        <f t="shared" si="12"/>
        <v>49.2</v>
      </c>
      <c r="DR6" s="35" t="str">
        <f>IF(DR7="","",IF(DR7="-","【-】","【"&amp;SUBSTITUTE(TEXT(DR7,"#,##0.00"),"-","△")&amp;"】"))</f>
        <v>【50.19】</v>
      </c>
      <c r="DS6" s="36">
        <f>IF(DS7="",NA(),DS7)</f>
        <v>20.75</v>
      </c>
      <c r="DT6" s="36">
        <f t="shared" ref="DT6:EB6" si="13">IF(DT7="",NA(),DT7)</f>
        <v>20.56</v>
      </c>
      <c r="DU6" s="36">
        <f t="shared" si="13"/>
        <v>37.35</v>
      </c>
      <c r="DV6" s="36">
        <f t="shared" si="13"/>
        <v>45.7</v>
      </c>
      <c r="DW6" s="36">
        <f t="shared" si="13"/>
        <v>44.23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0.25</v>
      </c>
      <c r="EE6" s="36">
        <f t="shared" ref="EE6:EM6" si="14">IF(EE7="",NA(),EE7)</f>
        <v>0.02</v>
      </c>
      <c r="EF6" s="36">
        <f t="shared" si="14"/>
        <v>0.09</v>
      </c>
      <c r="EG6" s="36">
        <f t="shared" si="14"/>
        <v>0.11</v>
      </c>
      <c r="EH6" s="36">
        <f t="shared" si="14"/>
        <v>0.19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272302</v>
      </c>
      <c r="D7" s="38">
        <v>46</v>
      </c>
      <c r="E7" s="38">
        <v>1</v>
      </c>
      <c r="F7" s="38">
        <v>0</v>
      </c>
      <c r="G7" s="38">
        <v>1</v>
      </c>
      <c r="H7" s="38" t="s">
        <v>93</v>
      </c>
      <c r="I7" s="38" t="s">
        <v>94</v>
      </c>
      <c r="J7" s="38" t="s">
        <v>95</v>
      </c>
      <c r="K7" s="38" t="s">
        <v>96</v>
      </c>
      <c r="L7" s="38" t="s">
        <v>97</v>
      </c>
      <c r="M7" s="38" t="s">
        <v>98</v>
      </c>
      <c r="N7" s="39" t="s">
        <v>99</v>
      </c>
      <c r="O7" s="39">
        <v>40.299999999999997</v>
      </c>
      <c r="P7" s="39">
        <v>99.99</v>
      </c>
      <c r="Q7" s="39">
        <v>2813</v>
      </c>
      <c r="R7" s="39">
        <v>77614</v>
      </c>
      <c r="S7" s="39">
        <v>25.55</v>
      </c>
      <c r="T7" s="39">
        <v>3037.73</v>
      </c>
      <c r="U7" s="39">
        <v>77502</v>
      </c>
      <c r="V7" s="39">
        <v>13.89</v>
      </c>
      <c r="W7" s="39">
        <v>5579.7</v>
      </c>
      <c r="X7" s="39">
        <v>100.71</v>
      </c>
      <c r="Y7" s="39">
        <v>99.5</v>
      </c>
      <c r="Z7" s="39">
        <v>101.52</v>
      </c>
      <c r="AA7" s="39">
        <v>103.28</v>
      </c>
      <c r="AB7" s="39">
        <v>101.87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533.15</v>
      </c>
      <c r="AU7" s="39">
        <v>456.96</v>
      </c>
      <c r="AV7" s="39">
        <v>474.19</v>
      </c>
      <c r="AW7" s="39">
        <v>419.9</v>
      </c>
      <c r="AX7" s="39">
        <v>388.11</v>
      </c>
      <c r="AY7" s="39">
        <v>357.82</v>
      </c>
      <c r="AZ7" s="39">
        <v>355.5</v>
      </c>
      <c r="BA7" s="39">
        <v>349.83</v>
      </c>
      <c r="BB7" s="39">
        <v>360.86</v>
      </c>
      <c r="BC7" s="39">
        <v>350.79</v>
      </c>
      <c r="BD7" s="39">
        <v>260.31</v>
      </c>
      <c r="BE7" s="39">
        <v>755.05</v>
      </c>
      <c r="BF7" s="39">
        <v>757.98</v>
      </c>
      <c r="BG7" s="39">
        <v>764.74</v>
      </c>
      <c r="BH7" s="39">
        <v>799.02</v>
      </c>
      <c r="BI7" s="39">
        <v>925.67</v>
      </c>
      <c r="BJ7" s="39">
        <v>307.45999999999998</v>
      </c>
      <c r="BK7" s="39">
        <v>312.58</v>
      </c>
      <c r="BL7" s="39">
        <v>314.87</v>
      </c>
      <c r="BM7" s="39">
        <v>309.27999999999997</v>
      </c>
      <c r="BN7" s="39">
        <v>322.92</v>
      </c>
      <c r="BO7" s="39">
        <v>275.67</v>
      </c>
      <c r="BP7" s="39">
        <v>90.36</v>
      </c>
      <c r="BQ7" s="39">
        <v>91.04</v>
      </c>
      <c r="BR7" s="39">
        <v>92.36</v>
      </c>
      <c r="BS7" s="39">
        <v>93.21</v>
      </c>
      <c r="BT7" s="39">
        <v>82.95</v>
      </c>
      <c r="BU7" s="39">
        <v>106.01</v>
      </c>
      <c r="BV7" s="39">
        <v>104.57</v>
      </c>
      <c r="BW7" s="39">
        <v>103.54</v>
      </c>
      <c r="BX7" s="39">
        <v>103.32</v>
      </c>
      <c r="BY7" s="39">
        <v>100.85</v>
      </c>
      <c r="BZ7" s="39">
        <v>100.05</v>
      </c>
      <c r="CA7" s="39">
        <v>173.9</v>
      </c>
      <c r="CB7" s="39">
        <v>173.03</v>
      </c>
      <c r="CC7" s="39">
        <v>170.34</v>
      </c>
      <c r="CD7" s="39">
        <v>168.49</v>
      </c>
      <c r="CE7" s="39">
        <v>170.87</v>
      </c>
      <c r="CF7" s="39">
        <v>162.24</v>
      </c>
      <c r="CG7" s="39">
        <v>165.47</v>
      </c>
      <c r="CH7" s="39">
        <v>167.46</v>
      </c>
      <c r="CI7" s="39">
        <v>168.56</v>
      </c>
      <c r="CJ7" s="39">
        <v>167.1</v>
      </c>
      <c r="CK7" s="39">
        <v>166.4</v>
      </c>
      <c r="CL7" s="39">
        <v>54.71</v>
      </c>
      <c r="CM7" s="39">
        <v>54.22</v>
      </c>
      <c r="CN7" s="39">
        <v>53.36</v>
      </c>
      <c r="CO7" s="39">
        <v>52.98</v>
      </c>
      <c r="CP7" s="39">
        <v>55.1</v>
      </c>
      <c r="CQ7" s="39">
        <v>59.11</v>
      </c>
      <c r="CR7" s="39">
        <v>59.74</v>
      </c>
      <c r="CS7" s="39">
        <v>59.46</v>
      </c>
      <c r="CT7" s="39">
        <v>59.51</v>
      </c>
      <c r="CU7" s="39">
        <v>59.91</v>
      </c>
      <c r="CV7" s="39">
        <v>60.69</v>
      </c>
      <c r="CW7" s="39">
        <v>97.04</v>
      </c>
      <c r="CX7" s="39">
        <v>98.05</v>
      </c>
      <c r="CY7" s="39">
        <v>98.89</v>
      </c>
      <c r="CZ7" s="39">
        <v>99.01</v>
      </c>
      <c r="DA7" s="39">
        <v>98.45</v>
      </c>
      <c r="DB7" s="39">
        <v>87.91</v>
      </c>
      <c r="DC7" s="39">
        <v>87.28</v>
      </c>
      <c r="DD7" s="39">
        <v>87.41</v>
      </c>
      <c r="DE7" s="39">
        <v>87.08</v>
      </c>
      <c r="DF7" s="39">
        <v>87.26</v>
      </c>
      <c r="DG7" s="39">
        <v>89.82</v>
      </c>
      <c r="DH7" s="39">
        <v>36.25</v>
      </c>
      <c r="DI7" s="39">
        <v>37.31</v>
      </c>
      <c r="DJ7" s="39">
        <v>38.86</v>
      </c>
      <c r="DK7" s="39">
        <v>40.380000000000003</v>
      </c>
      <c r="DL7" s="39">
        <v>34.71</v>
      </c>
      <c r="DM7" s="39">
        <v>46.88</v>
      </c>
      <c r="DN7" s="39">
        <v>46.94</v>
      </c>
      <c r="DO7" s="39">
        <v>47.62</v>
      </c>
      <c r="DP7" s="39">
        <v>48.55</v>
      </c>
      <c r="DQ7" s="39">
        <v>49.2</v>
      </c>
      <c r="DR7" s="39">
        <v>50.19</v>
      </c>
      <c r="DS7" s="39">
        <v>20.75</v>
      </c>
      <c r="DT7" s="39">
        <v>20.56</v>
      </c>
      <c r="DU7" s="39">
        <v>37.35</v>
      </c>
      <c r="DV7" s="39">
        <v>45.7</v>
      </c>
      <c r="DW7" s="39">
        <v>44.23</v>
      </c>
      <c r="DX7" s="39">
        <v>13.39</v>
      </c>
      <c r="DY7" s="39">
        <v>14.48</v>
      </c>
      <c r="DZ7" s="39">
        <v>16.27</v>
      </c>
      <c r="EA7" s="39">
        <v>17.11</v>
      </c>
      <c r="EB7" s="39">
        <v>18.329999999999998</v>
      </c>
      <c r="EC7" s="39">
        <v>20.63</v>
      </c>
      <c r="ED7" s="39">
        <v>0.25</v>
      </c>
      <c r="EE7" s="39">
        <v>0.02</v>
      </c>
      <c r="EF7" s="39">
        <v>0.09</v>
      </c>
      <c r="EG7" s="39">
        <v>0.11</v>
      </c>
      <c r="EH7" s="39">
        <v>0.19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cp:lastModifiedBy>
  <cp:lastPrinted>2022-01-20T08:16:16Z</cp:lastPrinted>
  <dcterms:created xsi:type="dcterms:W3CDTF">2021-12-03T06:53:22Z</dcterms:created>
  <dcterms:modified xsi:type="dcterms:W3CDTF">2022-02-06T06:07:52Z</dcterms:modified>
  <cp:category/>
</cp:coreProperties>
</file>