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0 四條畷市△\"/>
    </mc:Choice>
  </mc:AlternateContent>
  <workbookProtection workbookAlgorithmName="SHA-512" workbookHashValue="J/uHJRaiu7aYMKvDQ3xdou5MrXbUnq4FXv6LOoxBIqq+XAohsX9KYOdfTsTO0ZGhN3Nu3XAgQCfmw3gqNEHMLA==" workbookSaltValue="35CdrevKvqNhFkbsSxmSaw==" workbookSpinCount="100000" lockStructure="1"/>
  <bookViews>
    <workbookView xWindow="0" yWindow="0" windowWidth="23040" windowHeight="9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<sst xmlns="http://schemas.openxmlformats.org/spreadsheetml/2006/main" count="231" uniqueCount="115">
  <si>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</si>
  <si>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</si>
  <si>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</si>
  <si>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</si>
  <si>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</si>
  <si>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</si>
  <si>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</si>
  <si>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</si>
  <si>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</si>
  <si>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</si>
  <si>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</si>
  <si>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</si>
  <si>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</si>
  <si>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</si>
  <si>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</si>
  <si>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</si>
  <si>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</si>
  <si>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</si>
  <si>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</si>
  <si>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</si>
  <si>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</si>
  <si>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</si>
  <si>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</si>
  <si>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</si>
  <si>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</si>
  <si>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</si>
  <si>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</si>
  <si>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</si>
  <si>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</si>
  <si>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</si>
  <si>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</si>
  <si>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</si>
  <si>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</si>
  <si>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</si>
  <si>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</si>
  <si>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</si>
  <si>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</si>
  <si>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</si>
  <si>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</si>
  <si>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</si>
  <si>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</si>
  <si>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</si>
  <si>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</si>
  <si>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</si>
  <si>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</si>
  <si>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</si>
  <si>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</si>
  <si>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</si>
  <si>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</si>
  <si>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</si>
  <si>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</si>
  <si>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</si>
  <si>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</si>
  <si>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</si>
  <si>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</si>
  <si>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</si>
  <si>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</si>
  <si>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</si>
  <si>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</si>
  <si>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</si>
  <si>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</si>
  <si>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</si>
  <si>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</si>
  <si>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</si>
  <si>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</si>
  <si>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</si>
  <si>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</si>
  <si>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</si>
  <si>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</si>
  <si>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</si>
  <si>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</si>
  <si>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</si>
  <si>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</si>
  <si>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</si>
  <si>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</si>
  <si>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</si>
  <si>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</si>
  <si>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</si>
  <si>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</si>
  <si>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</si>
  <si>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</si>
  <si>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</si>
  <si>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</si>
  <si>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</si>
  <si>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</si>
  <si>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</si>
  <si>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</si>
  <si>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</si>
  <si>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</si>
  <si>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</si>
  <si>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</si>
  <si>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</si>
  <si>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</si>
  <si>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</si>
  <si>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</si>
  <si>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</si>
  <si>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</si>
  <si>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</si>
  <si>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</si>
  <si>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</si>
  <si>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</si>
  <si>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</si>
  <si>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</si>
  <si>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</si>
  <si>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</si>
  <si>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</si>
  <si>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</si>
  <si>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</si>
  <si>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</si>
  <si>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</si>
  <si>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</si>
  <si>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</si>
  <si>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②管渠老朽化率及び③管渠改善率は0%である。これは公共下水道の供用開始が昭和61年度であり、管渠の耐用年数である50年が到来していないためである。
　管渠整備の大部分を平成3年度以降に行い、比較的新しい管渠が多くを占める。ただし、40年以上経過している管渠もあるため、調査を行っているが早急に更新が必要な状態にあるものは少ない。一方、管渠以外のポンプ場については、更新時期を迎え老朽が進んでいるため、耐震化も含めた部分更新を進めているところである。</t>
    <rPh sb="2" eb="4">
      <t>カンキョ</t>
    </rPh>
    <rPh sb="4" eb="7">
      <t>ロウキュウカ</t>
    </rPh>
    <rPh sb="7" eb="8">
      <t>リツ</t>
    </rPh>
    <rPh sb="8" eb="9">
      <t>オヨ</t>
    </rPh>
    <rPh sb="11" eb="13">
      <t>カンキョ</t>
    </rPh>
    <rPh sb="13" eb="16">
      <t>カイゼンリツ</t>
    </rPh>
    <rPh sb="26" eb="31">
      <t>コウキョウゲスイドウ</t>
    </rPh>
    <rPh sb="32" eb="36">
      <t>キョウヨウカイシ</t>
    </rPh>
    <rPh sb="37" eb="39">
      <t>ショウワ</t>
    </rPh>
    <rPh sb="41" eb="43">
      <t>ネンド</t>
    </rPh>
    <rPh sb="47" eb="49">
      <t>カンキョ</t>
    </rPh>
    <rPh sb="50" eb="54">
      <t>タイヨウネンスウ</t>
    </rPh>
    <rPh sb="59" eb="60">
      <t>ネン</t>
    </rPh>
    <rPh sb="61" eb="63">
      <t>トウライ</t>
    </rPh>
    <rPh sb="76" eb="80">
      <t>カンキョセイビ</t>
    </rPh>
    <rPh sb="81" eb="84">
      <t>ダイブブン</t>
    </rPh>
    <rPh sb="85" eb="87">
      <t>ヘイセイ</t>
    </rPh>
    <rPh sb="88" eb="90">
      <t>ネンド</t>
    </rPh>
    <rPh sb="90" eb="92">
      <t>イコウ</t>
    </rPh>
    <rPh sb="93" eb="94">
      <t>オコナ</t>
    </rPh>
    <rPh sb="96" eb="99">
      <t>ヒカクテキ</t>
    </rPh>
    <rPh sb="99" eb="100">
      <t>アタラ</t>
    </rPh>
    <rPh sb="102" eb="104">
      <t>カンキョ</t>
    </rPh>
    <rPh sb="105" eb="106">
      <t>オオ</t>
    </rPh>
    <rPh sb="108" eb="109">
      <t>シ</t>
    </rPh>
    <rPh sb="118" eb="119">
      <t>ネン</t>
    </rPh>
    <rPh sb="119" eb="121">
      <t>イジョウ</t>
    </rPh>
    <rPh sb="121" eb="123">
      <t>ケイカ</t>
    </rPh>
    <rPh sb="127" eb="129">
      <t>カンキョ</t>
    </rPh>
    <rPh sb="135" eb="137">
      <t>チョウサ</t>
    </rPh>
    <rPh sb="138" eb="139">
      <t>オコナ</t>
    </rPh>
    <rPh sb="144" eb="146">
      <t>ソウキュウ</t>
    </rPh>
    <rPh sb="147" eb="149">
      <t>コウシン</t>
    </rPh>
    <rPh sb="150" eb="152">
      <t>ヒツヨウ</t>
    </rPh>
    <rPh sb="153" eb="155">
      <t>ジョウタイ</t>
    </rPh>
    <rPh sb="161" eb="162">
      <t>スク</t>
    </rPh>
    <rPh sb="165" eb="167">
      <t>イッポウ</t>
    </rPh>
    <rPh sb="168" eb="172">
      <t>カンキョイガイ</t>
    </rPh>
    <rPh sb="176" eb="177">
      <t>ジョウ</t>
    </rPh>
    <rPh sb="183" eb="187">
      <t>コウシンジキ</t>
    </rPh>
    <rPh sb="188" eb="189">
      <t>ムカ</t>
    </rPh>
    <rPh sb="190" eb="192">
      <t>ロウキュウ</t>
    </rPh>
    <rPh sb="193" eb="194">
      <t>スス</t>
    </rPh>
    <rPh sb="201" eb="204">
      <t>タイシンカ</t>
    </rPh>
    <rPh sb="205" eb="206">
      <t>フク</t>
    </rPh>
    <rPh sb="208" eb="210">
      <t>ブブン</t>
    </rPh>
    <rPh sb="210" eb="212">
      <t>コウシン</t>
    </rPh>
    <rPh sb="213" eb="214">
      <t>スス</t>
    </rPh>
    <phoneticPr fontId="4"/>
  </si>
  <si>
    <r>
      <rPr>
        <sz val="11"/>
        <color rgb="FFFF0000"/>
        <rFont val="ＭＳ ゴシック"/>
        <family val="3"/>
        <charset val="128"/>
      </rPr>
      <t>　</t>
    </r>
    <r>
      <rPr>
        <sz val="11"/>
        <color theme="1"/>
        <rFont val="ＭＳ ゴシック"/>
        <family val="3"/>
        <charset val="128"/>
      </rPr>
      <t xml:space="preserve">平成27年10月大型商業施設の開業により、一時的に下水道使用料が増加したが、長期的には人口減少の傾向が著しく、今後も有収水量の減少が続くことが予想される。
　一方で、管渠整備事業の大部分を平成3年度から平成13年度の短期間に実施したため、起債の償還が多額であり、償還額が減少する令和10年度辺りまでは厳しい経営状況が続くこととなる。
　今後は、管渠の更新時期が一定期間に集中しないよう、計画的に管渠の更新を実施する必要があり、令和元年度に策定したストックマネジメント計画においても、下水道施設全体の将来にわたる改築需要を勘案しつつ、維持管理・改築・修繕の最適化を図る旨を明記している。
　なお、老朽化が進む処理場の処理区統合は令和3年度に完了し、流域下水道で広域処理を行うため、必要な管渠等の整備が出来次第廃止する。
</t>
    </r>
    <rPh sb="22" eb="25">
      <t>イチジテキ</t>
    </rPh>
    <rPh sb="39" eb="42">
      <t>チョウキテキ</t>
    </rPh>
    <rPh sb="52" eb="53">
      <t>イチジル</t>
    </rPh>
    <rPh sb="67" eb="68">
      <t>ツヅ</t>
    </rPh>
    <rPh sb="136" eb="138">
      <t>ゲンショウ</t>
    </rPh>
    <rPh sb="151" eb="152">
      <t>キビ</t>
    </rPh>
    <rPh sb="154" eb="156">
      <t>ケイエイ</t>
    </rPh>
    <rPh sb="181" eb="185">
      <t>イッテイキカン</t>
    </rPh>
    <rPh sb="314" eb="316">
      <t>レイワ</t>
    </rPh>
    <rPh sb="317" eb="319">
      <t>ネンド</t>
    </rPh>
    <rPh sb="320" eb="322">
      <t>カンリョウ</t>
    </rPh>
    <phoneticPr fontId="4"/>
  </si>
  <si>
    <r>
      <t>　①経常収支比率は、110.88%で昨年比で0.8ポイント増と堅調に推移し、</t>
    </r>
    <r>
      <rPr>
        <sz val="11"/>
        <rFont val="ＭＳ ゴシック"/>
        <family val="3"/>
        <charset val="128"/>
      </rPr>
      <t>類似団体平均値を若干上回る水準。また、⑤経費回収率も類似団体平均値</t>
    </r>
    <r>
      <rPr>
        <sz val="11"/>
        <color theme="1"/>
        <rFont val="ＭＳ ゴシック"/>
        <family val="3"/>
        <charset val="128"/>
      </rPr>
      <t>を上回っていることから使用料を主な財源として比較的安定した経営を行っているといえる。
　④企業債残高対事業規模比率は、全国平均に比べると大きい。これは、管渠整備事業の大部分を平成3年度以降、一定の期間で集中的に行ったためである。また、令和元年度からは単独処理区域を流域下水道に統合するための管渠整備及び終末処理場のポンプ場への転用工事にかかる事業に多額の起債を発行しており、企業債残高は依然、経営の大きな負担である。
　⑧水洗化率は99%を超え、全国平均及び類似団体平均値を上回っている。これにより、⑤経費回</t>
    </r>
    <r>
      <rPr>
        <sz val="11"/>
        <rFont val="ＭＳ ゴシック"/>
        <family val="3"/>
        <charset val="128"/>
      </rPr>
      <t>収率は、全国平均、類似団体平均値を上回る133.79%となり、また⑥汚水処理原価は、95.91円と類似団体平均値、全国平均を大き</t>
    </r>
    <r>
      <rPr>
        <sz val="11"/>
        <color theme="1"/>
        <rFont val="ＭＳ ゴシック"/>
        <family val="3"/>
        <charset val="128"/>
      </rPr>
      <t>く下回る結果に繋がっている。
　なお、③流動比率が前年比13.17ポイント増加しているのは、処理区統合にかかる国庫交付金、企業債の収入が増加し、現金預金の比率を押し上げたためである。
　また、⑦施設利用率が平成29年度で大幅に減少している理由は、算定の対象となる処理水量から流域下水道に係るものを除くように改めたためである。</t>
    </r>
    <rPh sb="2" eb="4">
      <t>ケイジョウ</t>
    </rPh>
    <rPh sb="4" eb="6">
      <t>シュウシ</t>
    </rPh>
    <rPh sb="6" eb="8">
      <t>ヒリツ</t>
    </rPh>
    <rPh sb="20" eb="21">
      <t>ヒ</t>
    </rPh>
    <rPh sb="31" eb="33">
      <t>ケンチョウ</t>
    </rPh>
    <rPh sb="34" eb="36">
      <t>スイイ</t>
    </rPh>
    <rPh sb="38" eb="42">
      <t>ルイジダンタイ</t>
    </rPh>
    <rPh sb="42" eb="44">
      <t>ヘイキン</t>
    </rPh>
    <rPh sb="44" eb="45">
      <t>チ</t>
    </rPh>
    <rPh sb="46" eb="48">
      <t>ジャッカン</t>
    </rPh>
    <rPh sb="48" eb="50">
      <t>ウワマワ</t>
    </rPh>
    <rPh sb="51" eb="53">
      <t>スイジュン</t>
    </rPh>
    <rPh sb="58" eb="63">
      <t>ケイヒカイシュウリツ</t>
    </rPh>
    <rPh sb="64" eb="68">
      <t>ルイジダンタイ</t>
    </rPh>
    <rPh sb="68" eb="71">
      <t>ヘイキンチ</t>
    </rPh>
    <rPh sb="72" eb="74">
      <t>ウワマワ</t>
    </rPh>
    <rPh sb="82" eb="85">
      <t>シヨウリョウ</t>
    </rPh>
    <rPh sb="86" eb="87">
      <t>オモ</t>
    </rPh>
    <rPh sb="88" eb="90">
      <t>ザイゲン</t>
    </rPh>
    <rPh sb="93" eb="96">
      <t>ヒカクテキ</t>
    </rPh>
    <rPh sb="96" eb="98">
      <t>アンテイ</t>
    </rPh>
    <rPh sb="100" eb="102">
      <t>ケイエイ</t>
    </rPh>
    <rPh sb="103" eb="104">
      <t>オコナ</t>
    </rPh>
    <rPh sb="116" eb="119">
      <t>キギョウサイ</t>
    </rPh>
    <rPh sb="119" eb="121">
      <t>ザンダカ</t>
    </rPh>
    <rPh sb="121" eb="122">
      <t>タイ</t>
    </rPh>
    <rPh sb="151" eb="153">
      <t>ジギョウ</t>
    </rPh>
    <rPh sb="200" eb="202">
      <t>クイキ</t>
    </rPh>
    <rPh sb="205" eb="208">
      <t>ゲスイドウ</t>
    </rPh>
    <rPh sb="216" eb="220">
      <t>カンキョセイビ</t>
    </rPh>
    <rPh sb="220" eb="221">
      <t>オヨ</t>
    </rPh>
    <rPh sb="236" eb="238">
      <t>コウジ</t>
    </rPh>
    <rPh sb="245" eb="247">
      <t>タガク</t>
    </rPh>
    <rPh sb="251" eb="253">
      <t>ハッコウ</t>
    </rPh>
    <rPh sb="282" eb="286">
      <t>スイセンカリツ</t>
    </rPh>
    <rPh sb="291" eb="292">
      <t>コ</t>
    </rPh>
    <rPh sb="294" eb="298">
      <t>ゼンコクヘイキン</t>
    </rPh>
    <rPh sb="298" eb="299">
      <t>オヨ</t>
    </rPh>
    <rPh sb="308" eb="310">
      <t>ウワマワ</t>
    </rPh>
    <rPh sb="322" eb="327">
      <t>ケイヒカイシュウリツ</t>
    </rPh>
    <rPh sb="329" eb="333">
      <t>ゼンコクヘイキン</t>
    </rPh>
    <rPh sb="338" eb="341">
      <t>ヘイキンチ</t>
    </rPh>
    <rPh sb="342" eb="344">
      <t>ウワマワ</t>
    </rPh>
    <rPh sb="359" eb="361">
      <t>オスイ</t>
    </rPh>
    <rPh sb="361" eb="365">
      <t>ショリゲンカ</t>
    </rPh>
    <rPh sb="374" eb="378">
      <t>ルイジダンタイ</t>
    </rPh>
    <rPh sb="378" eb="381">
      <t>ヘイキンチ</t>
    </rPh>
    <rPh sb="382" eb="386">
      <t>ゼンコクヘイキン</t>
    </rPh>
    <rPh sb="387" eb="388">
      <t>オオ</t>
    </rPh>
    <rPh sb="390" eb="392">
      <t>シタマワ</t>
    </rPh>
    <rPh sb="393" eb="395">
      <t>ケッカ</t>
    </rPh>
    <rPh sb="396" eb="397">
      <t>ツナ</t>
    </rPh>
    <rPh sb="409" eb="411">
      <t>リュウドウ</t>
    </rPh>
    <rPh sb="411" eb="413">
      <t>ヒリツ</t>
    </rPh>
    <rPh sb="414" eb="417">
      <t>ゼンネンヒ</t>
    </rPh>
    <rPh sb="426" eb="428">
      <t>ゾウカ</t>
    </rPh>
    <rPh sb="435" eb="440">
      <t>ショリクトウゴウ</t>
    </rPh>
    <rPh sb="444" eb="449">
      <t>コッココウフキン</t>
    </rPh>
    <rPh sb="450" eb="453">
      <t>キギョウサイ</t>
    </rPh>
    <rPh sb="454" eb="456">
      <t>シュウニュウ</t>
    </rPh>
    <rPh sb="457" eb="459">
      <t>ゾウカ</t>
    </rPh>
    <rPh sb="461" eb="465">
      <t>ゲンキンヨキン</t>
    </rPh>
    <rPh sb="466" eb="468">
      <t>ヒリツ</t>
    </rPh>
    <rPh sb="469" eb="470">
      <t>オ</t>
    </rPh>
    <rPh sb="471" eb="472">
      <t>ア</t>
    </rPh>
    <rPh sb="486" eb="491">
      <t>シセツリヨウリツ</t>
    </rPh>
    <rPh sb="492" eb="494">
      <t>ヘイセイ</t>
    </rPh>
    <rPh sb="496" eb="498">
      <t>ネンド</t>
    </rPh>
    <rPh sb="499" eb="501">
      <t>オオハバ</t>
    </rPh>
    <rPh sb="502" eb="504">
      <t>ゲンショウ</t>
    </rPh>
    <rPh sb="508" eb="510">
      <t>リユウ</t>
    </rPh>
    <rPh sb="512" eb="514">
      <t>サンテイ</t>
    </rPh>
    <rPh sb="515" eb="517">
      <t>タイショウ</t>
    </rPh>
    <rPh sb="520" eb="524">
      <t>ショリスイリョウ</t>
    </rPh>
    <rPh sb="526" eb="528">
      <t>リュウイキ</t>
    </rPh>
    <rPh sb="528" eb="531">
      <t>ゲスイドウ</t>
    </rPh>
    <rPh sb="532" eb="533">
      <t>カカ</t>
    </rPh>
    <rPh sb="537" eb="538">
      <t>ノゾ</t>
    </rPh>
    <rPh sb="542" eb="543">
      <t>アラタ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</si>
</sst>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6D-432D-B0E5-E84A7882AC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4.88</c:v>
                </c:pt>
                <c:pt idx="1">
                  <c:v>0.2</c:v>
                </c:pt>
                <c:pt idx="2">
                  <c:v>0.3</c:v>
                </c:pt>
                <c:pt idx="3">
                  <c:v>0.12</c:v>
                </c:pt>
                <c:pt idx="4">
                  <c:v>0.12</c:v>
                </c:pt>
              </c:numCache>
            </c:numRef>
          </c:val>
          <c:smooth val="0"/>
          <c:extLst>
            <c:ext xmlns:c16="http://schemas.microsoft.com/office/drawing/2014/chart" uri="{C3380CC4-5D6E-409C-BE32-E72D297353CC}">
              <c16:uniqueId val="{00000001-A46D-432D-B0E5-E84A7882AC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329.38</c:v>
                </c:pt>
                <c:pt idx="1">
                  <c:v>44</c:v>
                </c:pt>
                <c:pt idx="2">
                  <c:v>44.02</c:v>
                </c:pt>
                <c:pt idx="3">
                  <c:v>43.23</c:v>
                </c:pt>
                <c:pt idx="4">
                  <c:v>44.64</c:v>
                </c:pt>
              </c:numCache>
            </c:numRef>
          </c:val>
          <c:extLst>
            <c:ext xmlns:c16="http://schemas.microsoft.com/office/drawing/2014/chart" uri="{C3380CC4-5D6E-409C-BE32-E72D297353CC}">
              <c16:uniqueId val="{00000000-730F-4D31-8A8F-CCDBDE82DA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80.16</c:v>
                </c:pt>
                <c:pt idx="1">
                  <c:v>73.599999999999994</c:v>
                </c:pt>
                <c:pt idx="2">
                  <c:v>70.33</c:v>
                </c:pt>
                <c:pt idx="3">
                  <c:v>70.3</c:v>
                </c:pt>
                <c:pt idx="4">
                  <c:v>80.11</c:v>
                </c:pt>
              </c:numCache>
            </c:numRef>
          </c:val>
          <c:smooth val="0"/>
          <c:extLst>
            <c:ext xmlns:c16="http://schemas.microsoft.com/office/drawing/2014/chart" uri="{C3380CC4-5D6E-409C-BE32-E72D297353CC}">
              <c16:uniqueId val="{00000001-730F-4D31-8A8F-CCDBDE82DA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98.7</c:v>
                </c:pt>
                <c:pt idx="1">
                  <c:v>98.83</c:v>
                </c:pt>
                <c:pt idx="2">
                  <c:v>98.81</c:v>
                </c:pt>
                <c:pt idx="3">
                  <c:v>99.03</c:v>
                </c:pt>
                <c:pt idx="4">
                  <c:v>99.1</c:v>
                </c:pt>
              </c:numCache>
            </c:numRef>
          </c:val>
          <c:extLst>
            <c:ext xmlns:c16="http://schemas.microsoft.com/office/drawing/2014/chart" uri="{C3380CC4-5D6E-409C-BE32-E72D297353CC}">
              <c16:uniqueId val="{00000000-93BC-4A72-A2EC-B931A34629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96.19</c:v>
                </c:pt>
                <c:pt idx="1">
                  <c:v>96.4</c:v>
                </c:pt>
                <c:pt idx="2">
                  <c:v>95.85</c:v>
                </c:pt>
                <c:pt idx="3">
                  <c:v>95.95</c:v>
                </c:pt>
                <c:pt idx="4">
                  <c:v>95.96</c:v>
                </c:pt>
              </c:numCache>
            </c:numRef>
          </c:val>
          <c:smooth val="0"/>
          <c:extLst>
            <c:ext xmlns:c16="http://schemas.microsoft.com/office/drawing/2014/chart" uri="{C3380CC4-5D6E-409C-BE32-E72D297353CC}">
              <c16:uniqueId val="{00000001-93BC-4A72-A2EC-B931A34629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107.07</c:v>
                </c:pt>
                <c:pt idx="1">
                  <c:v>106.01</c:v>
                </c:pt>
                <c:pt idx="2">
                  <c:v>107.95</c:v>
                </c:pt>
                <c:pt idx="3">
                  <c:v>110.08</c:v>
                </c:pt>
                <c:pt idx="4">
                  <c:v>110.88</c:v>
                </c:pt>
              </c:numCache>
            </c:numRef>
          </c:val>
          <c:extLst>
            <c:ext xmlns:c16="http://schemas.microsoft.com/office/drawing/2014/chart" uri="{C3380CC4-5D6E-409C-BE32-E72D297353CC}">
              <c16:uniqueId val="{00000000-868B-4663-BE01-A66C189E1A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
                  <c:v>#N/A</c:v>
                </c:pt>
                <c:pt idx="1">
                  <c:v>103.88</c:v>
                </c:pt>
                <c:pt idx="2">
                  <c:v>106.41</c:v>
                </c:pt>
                <c:pt idx="3">
                  <c:v>107.34</c:v>
                </c:pt>
                <c:pt idx="4">
                  <c:v>107.87</c:v>
                </c:pt>
              </c:numCache>
            </c:numRef>
          </c:val>
          <c:smooth val="0"/>
          <c:extLst>
            <c:ext xmlns:c16="http://schemas.microsoft.com/office/drawing/2014/chart" uri="{C3380CC4-5D6E-409C-BE32-E72D297353CC}">
              <c16:uniqueId val="{00000001-868B-4663-BE01-A66C189E1A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21.48</c:v>
                </c:pt>
                <c:pt idx="1">
                  <c:v>23.84</c:v>
                </c:pt>
                <c:pt idx="2">
                  <c:v>26.27</c:v>
                </c:pt>
                <c:pt idx="3">
                  <c:v>28.71</c:v>
                </c:pt>
                <c:pt idx="4">
                  <c:v>31.17</c:v>
                </c:pt>
              </c:numCache>
            </c:numRef>
          </c:val>
          <c:extLst>
            <c:ext xmlns:c16="http://schemas.microsoft.com/office/drawing/2014/chart" uri="{C3380CC4-5D6E-409C-BE32-E72D297353CC}">
              <c16:uniqueId val="{00000000-0635-482E-A586-7ABA8CC57A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
                  <c:v>#N/A</c:v>
                </c:pt>
                <c:pt idx="1">
                  <c:v>7.78</c:v>
                </c:pt>
                <c:pt idx="2">
                  <c:v>8.36</c:v>
                </c:pt>
                <c:pt idx="3">
                  <c:v>8.5500000000000007</c:v>
                </c:pt>
                <c:pt idx="4">
                  <c:v>20.23</c:v>
                </c:pt>
              </c:numCache>
            </c:numRef>
          </c:val>
          <c:smooth val="0"/>
          <c:extLst>
            <c:ext xmlns:c16="http://schemas.microsoft.com/office/drawing/2014/chart" uri="{C3380CC4-5D6E-409C-BE32-E72D297353CC}">
              <c16:uniqueId val="{00000001-0635-482E-A586-7ABA8CC57A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53-4AEF-B298-20AD048C08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#N/A</c:v>
                </c:pt>
                <c:pt idx="1">
                  <c:v>0.12</c:v>
                </c:pt>
                <c:pt idx="2">
                  <c:v>3.83</c:v>
                </c:pt>
                <c:pt idx="3">
                  <c:v>2.41</c:v>
                </c:pt>
                <c:pt idx="4">
                  <c:v>1.63</c:v>
                </c:pt>
              </c:numCache>
            </c:numRef>
          </c:val>
          <c:smooth val="0"/>
          <c:extLst>
            <c:ext xmlns:c16="http://schemas.microsoft.com/office/drawing/2014/chart" uri="{C3380CC4-5D6E-409C-BE32-E72D297353CC}">
              <c16:uniqueId val="{00000001-4B53-4AEF-B298-20AD048C08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3-410D-9145-A9D308E3D3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0</c:v>
                </c:pt>
                <c:pt idx="2" formatCode="#,##0.00;&quot;△&quot;#,##0.00;&quot;-&quot;">
                  <c:v>0.5</c:v>
                </c:pt>
                <c:pt idx="3">
                  <c:v>0</c:v>
                </c:pt>
                <c:pt idx="4" formatCode="#,##0.00;&quot;△&quot;#,##0.00;&quot;-&quot;">
                  <c:v>11.59</c:v>
                </c:pt>
              </c:numCache>
            </c:numRef>
          </c:val>
          <c:smooth val="0"/>
          <c:extLst>
            <c:ext xmlns:c16="http://schemas.microsoft.com/office/drawing/2014/chart" uri="{C3380CC4-5D6E-409C-BE32-E72D297353CC}">
              <c16:uniqueId val="{00000001-F423-410D-9145-A9D308E3D3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26.32</c:v>
                </c:pt>
                <c:pt idx="1">
                  <c:v>28.86</c:v>
                </c:pt>
                <c:pt idx="2">
                  <c:v>33.6</c:v>
                </c:pt>
                <c:pt idx="3">
                  <c:v>30.39</c:v>
                </c:pt>
                <c:pt idx="4">
                  <c:v>43.56</c:v>
                </c:pt>
              </c:numCache>
            </c:numRef>
          </c:val>
          <c:extLst>
            <c:ext xmlns:c16="http://schemas.microsoft.com/office/drawing/2014/chart" uri="{C3380CC4-5D6E-409C-BE32-E72D297353CC}">
              <c16:uniqueId val="{00000000-2872-4A20-9D2D-FD4A2D4E88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
                  <c:v>#N/A</c:v>
                </c:pt>
                <c:pt idx="1">
                  <c:v>30.13</c:v>
                </c:pt>
                <c:pt idx="2">
                  <c:v>33.130000000000003</c:v>
                </c:pt>
                <c:pt idx="3">
                  <c:v>35.200000000000003</c:v>
                </c:pt>
                <c:pt idx="4">
                  <c:v>37.200000000000003</c:v>
                </c:pt>
              </c:numCache>
            </c:numRef>
          </c:val>
          <c:smooth val="0"/>
          <c:extLst>
            <c:ext xmlns:c16="http://schemas.microsoft.com/office/drawing/2014/chart" uri="{C3380CC4-5D6E-409C-BE32-E72D297353CC}">
              <c16:uniqueId val="{00000001-2872-4A20-9D2D-FD4A2D4E88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964.68</c:v>
                </c:pt>
                <c:pt idx="1">
                  <c:v>971.51</c:v>
                </c:pt>
                <c:pt idx="2">
                  <c:v>957.66</c:v>
                </c:pt>
                <c:pt idx="3">
                  <c:v>870.88</c:v>
                </c:pt>
                <c:pt idx="4">
                  <c:v>872.22</c:v>
                </c:pt>
              </c:numCache>
            </c:numRef>
          </c:val>
          <c:extLst>
            <c:ext xmlns:c16="http://schemas.microsoft.com/office/drawing/2014/chart" uri="{C3380CC4-5D6E-409C-BE32-E72D297353CC}">
              <c16:uniqueId val="{00000000-A0EC-4DF5-80F7-5FEB25A5F9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786.46</c:v>
                </c:pt>
                <c:pt idx="1">
                  <c:v>707.12</c:v>
                </c:pt>
                <c:pt idx="2">
                  <c:v>733.93</c:v>
                </c:pt>
                <c:pt idx="3">
                  <c:v>813.96</c:v>
                </c:pt>
                <c:pt idx="4">
                  <c:v>843.72</c:v>
                </c:pt>
              </c:numCache>
            </c:numRef>
          </c:val>
          <c:smooth val="0"/>
          <c:extLst>
            <c:ext xmlns:c16="http://schemas.microsoft.com/office/drawing/2014/chart" uri="{C3380CC4-5D6E-409C-BE32-E72D297353CC}">
              <c16:uniqueId val="{00000001-A0EC-4DF5-80F7-5FEB25A5F9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113.21</c:v>
                </c:pt>
                <c:pt idx="1">
                  <c:v>114.76</c:v>
                </c:pt>
                <c:pt idx="2">
                  <c:v>125.34</c:v>
                </c:pt>
                <c:pt idx="3">
                  <c:v>131.09</c:v>
                </c:pt>
                <c:pt idx="4">
                  <c:v>133.79</c:v>
                </c:pt>
              </c:numCache>
            </c:numRef>
          </c:val>
          <c:extLst>
            <c:ext xmlns:c16="http://schemas.microsoft.com/office/drawing/2014/chart" uri="{C3380CC4-5D6E-409C-BE32-E72D297353CC}">
              <c16:uniqueId val="{00000000-7031-4CB3-B071-02E08C235C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84.89</c:v>
                </c:pt>
                <c:pt idx="1">
                  <c:v>93.62</c:v>
                </c:pt>
                <c:pt idx="2">
                  <c:v>94.59</c:v>
                </c:pt>
                <c:pt idx="3">
                  <c:v>92.08</c:v>
                </c:pt>
                <c:pt idx="4">
                  <c:v>94.81</c:v>
                </c:pt>
              </c:numCache>
            </c:numRef>
          </c:val>
          <c:smooth val="0"/>
          <c:extLst>
            <c:ext xmlns:c16="http://schemas.microsoft.com/office/drawing/2014/chart" uri="{C3380CC4-5D6E-409C-BE32-E72D297353CC}">
              <c16:uniqueId val="{00000001-7031-4CB3-B071-02E08C235C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111.15</c:v>
                </c:pt>
                <c:pt idx="1">
                  <c:v>109.47</c:v>
                </c:pt>
                <c:pt idx="2">
                  <c:v>99.87</c:v>
                </c:pt>
                <c:pt idx="3">
                  <c:v>99.85</c:v>
                </c:pt>
                <c:pt idx="4">
                  <c:v>95.91</c:v>
                </c:pt>
              </c:numCache>
            </c:numRef>
          </c:val>
          <c:extLst>
            <c:ext xmlns:c16="http://schemas.microsoft.com/office/drawing/2014/chart" uri="{C3380CC4-5D6E-409C-BE32-E72D297353CC}">
              <c16:uniqueId val="{00000000-7AC9-4E1E-9125-F1EC2D8540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146.26</c:v>
                </c:pt>
                <c:pt idx="1">
                  <c:v>136.47</c:v>
                </c:pt>
                <c:pt idx="2">
                  <c:v>131.22</c:v>
                </c:pt>
                <c:pt idx="3">
                  <c:v>132.94999999999999</c:v>
                </c:pt>
                <c:pt idx="4">
                  <c:v>129.9</c:v>
                </c:pt>
              </c:numCache>
            </c:numRef>
          </c:val>
          <c:smooth val="0"/>
          <c:extLst>
            <c:ext xmlns:c16="http://schemas.microsoft.com/office/drawing/2014/chart" uri="{C3380CC4-5D6E-409C-BE32-E72D297353CC}">
              <c16:uniqueId val="{00000001-7AC9-4E1E-9125-F1EC2D8540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四條畷市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55417</v>
      </c>
      <c r="AM8" s="69"/>
      <c r="AN8" s="69"/>
      <c r="AO8" s="69"/>
      <c r="AP8" s="69"/>
      <c r="AQ8" s="69"/>
      <c r="AR8" s="69"/>
      <c r="AS8" s="69"/>
      <c r="AT8" s="68">
        <f>データ!T6</f>
        <v>18.690000000000001</v>
      </c>
      <c r="AU8" s="68"/>
      <c r="AV8" s="68"/>
      <c r="AW8" s="68"/>
      <c r="AX8" s="68"/>
      <c r="AY8" s="68"/>
      <c r="AZ8" s="68"/>
      <c r="BA8" s="68"/>
      <c r="BB8" s="68">
        <f>データ!U6</f>
        <v>2965.06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55.48</v>
      </c>
      <c r="J10" s="68"/>
      <c r="K10" s="68"/>
      <c r="L10" s="68"/>
      <c r="M10" s="68"/>
      <c r="N10" s="68"/>
      <c r="O10" s="68"/>
      <c r="P10" s="68">
        <f>データ!P6</f>
        <v>98.02</v>
      </c>
      <c r="Q10" s="68"/>
      <c r="R10" s="68"/>
      <c r="S10" s="68"/>
      <c r="T10" s="68"/>
      <c r="U10" s="68"/>
      <c r="V10" s="68"/>
      <c r="W10" s="68">
        <f>データ!Q6</f>
        <v>68.98</v>
      </c>
      <c r="X10" s="68"/>
      <c r="Y10" s="68"/>
      <c r="Z10" s="68"/>
      <c r="AA10" s="68"/>
      <c r="AB10" s="68"/>
      <c r="AC10" s="68"/>
      <c r="AD10" s="69">
        <f>データ!R6</f>
        <v>2206</v>
      </c>
      <c r="AE10" s="69"/>
      <c r="AF10" s="69"/>
      <c r="AG10" s="69"/>
      <c r="AH10" s="69"/>
      <c r="AI10" s="69"/>
      <c r="AJ10" s="69"/>
      <c r="AK10" s="2"/>
      <c r="AL10" s="69">
        <f>データ!V6</f>
        <v>54258</v>
      </c>
      <c r="AM10" s="69"/>
      <c r="AN10" s="69"/>
      <c r="AO10" s="69"/>
      <c r="AP10" s="69"/>
      <c r="AQ10" s="69"/>
      <c r="AR10" s="69"/>
      <c r="AS10" s="69"/>
      <c r="AT10" s="68">
        <f>データ!W6</f>
        <v>5.95</v>
      </c>
      <c r="AU10" s="68"/>
      <c r="AV10" s="68"/>
      <c r="AW10" s="68"/>
      <c r="AX10" s="68"/>
      <c r="AY10" s="68"/>
      <c r="AZ10" s="68"/>
      <c r="BA10" s="68"/>
      <c r="BB10" s="68">
        <f>データ!X6</f>
        <v>9118.99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X5FxV1je+tC9tu9hVbgl3ko+T7tCjHX5up6KIL+eISCxfxB5Kcn68mMq/dI81uSn6tmdfjqbEWpTp1YV8nf2w==" saltValue="li4a/DjP/c4YIGoAJR1v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272299</v>
      </c>
      <c r="D6" s="33">
        <f t="shared" si="3"/>
        <v>46</v>
      </c>
      <c r="E6" s="33">
        <f t="shared" si="3"/>
        <v>17</v>
      </c>
      <c r="F6" s="33">
        <f t="shared" si="3"/>
        <v>1</v>
      </c>
      <c r="G6" s="33">
        <f t="shared" si="3"/>
        <v>0</v>
      </c>
      <c r="H6" s="33" t="str">
        <f t="shared" si="3"/>
        <v>大阪府　四條畷市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55.48</v>
      </c>
      <c r="P6" s="34">
        <f t="shared" si="3"/>
        <v>98.02</v>
      </c>
      <c r="Q6" s="34">
        <f t="shared" si="3"/>
        <v>68.98</v>
      </c>
      <c r="R6" s="34">
        <f t="shared" si="3"/>
        <v>2206</v>
      </c>
      <c r="S6" s="34">
        <f t="shared" si="3"/>
        <v>55417</v>
      </c>
      <c r="T6" s="34">
        <f t="shared" si="3"/>
        <v>18.690000000000001</v>
      </c>
      <c r="U6" s="34">
        <f t="shared" si="3"/>
        <v>2965.06</v>
      </c>
      <c r="V6" s="34">
        <f t="shared" si="3"/>
        <v>54258</v>
      </c>
      <c r="W6" s="34">
        <f t="shared" si="3"/>
        <v>5.95</v>
      </c>
      <c r="X6" s="34">
        <f t="shared" si="3"/>
        <v>9118.99</v>
      </c>
      <c r="Y6" s="35">
        <f>IF(Y7="",NA(),Y7)</f>
        <v>107.07</v>
      </c>
      <c r="Z6" s="35">
        <f t="shared" ref="Z6:AH6" si="4">IF(Z7="",NA(),Z7)</f>
        <v>106.01</v>
      </c>
      <c r="AA6" s="35">
        <f t="shared" si="4"/>
        <v>107.95</v>
      </c>
      <c r="AB6" s="35">
        <f t="shared" si="4"/>
        <v>110.08</v>
      </c>
      <c r="AC6" s="35">
        <f t="shared" si="4"/>
        <v>110.88</v>
      </c>
      <c r="AD6" s="34" t="e">
        <f t="shared" si="4"/>
        <v>#N/A</v>
      </c>
      <c r="AE6" s="35">
        <f t="shared" si="4"/>
        <v>103.88</v>
      </c>
      <c r="AF6" s="35">
        <f t="shared" si="4"/>
        <v>106.41</v>
      </c>
      <c r="AG6" s="35">
        <f t="shared" si="4"/>
        <v>107.34</v>
      </c>
      <c r="AH6" s="35">
        <f t="shared" si="4"/>
        <v>107.87</v>
      </c>
      <c r="AI6" s="34" t="str">
        <f>IF(AI7="","",IF(AI7="-","【-】","【"&amp;SUBSTITUTE(TEXT(AI7,"#,##0.00"),"-","△")&amp;"】"))</f>
        <v>【106.67】</v>
      </c>
      <c r="AJ6" s="34">
        <f>IF(AJ7="",NA(),AJ7)</f>
        <v>0</v>
      </c>
      <c r="AK6" s="34">
        <f t="shared" ref="AK6:AS6" si="5">IF(AK7="",NA(),AK7)</f>
        <v>0</v>
      </c>
      <c r="AL6" s="34">
        <f t="shared" si="5"/>
        <v>0</v>
      </c>
      <c r="AM6" s="34">
        <f t="shared" si="5"/>
        <v>0</v>
      </c>
      <c r="AN6" s="34">
        <f t="shared" si="5"/>
        <v>0</v>
      </c>
      <c r="AO6" s="34" t="e">
        <f t="shared" si="5"/>
        <v>#N/A</v>
      </c>
      <c r="AP6" s="34">
        <f t="shared" si="5"/>
        <v>0</v>
      </c>
      <c r="AQ6" s="35">
        <f t="shared" si="5"/>
        <v>0.5</v>
      </c>
      <c r="AR6" s="34">
        <f t="shared" si="5"/>
        <v>0</v>
      </c>
      <c r="AS6" s="35">
        <f t="shared" si="5"/>
        <v>11.59</v>
      </c>
      <c r="AT6" s="34" t="str">
        <f>IF(AT7="","",IF(AT7="-","【-】","【"&amp;SUBSTITUTE(TEXT(AT7,"#,##0.00"),"-","△")&amp;"】"))</f>
        <v>【3.64】</v>
      </c>
      <c r="AU6" s="35">
        <f>IF(AU7="",NA(),AU7)</f>
        <v>26.32</v>
      </c>
      <c r="AV6" s="35">
        <f t="shared" ref="AV6:BD6" si="6">IF(AV7="",NA(),AV7)</f>
        <v>28.86</v>
      </c>
      <c r="AW6" s="35">
        <f t="shared" si="6"/>
        <v>33.6</v>
      </c>
      <c r="AX6" s="35">
        <f t="shared" si="6"/>
        <v>30.39</v>
      </c>
      <c r="AY6" s="35">
        <f t="shared" si="6"/>
        <v>43.56</v>
      </c>
      <c r="AZ6" s="34" t="e">
        <f t="shared" si="6"/>
        <v>#N/A</v>
      </c>
      <c r="BA6" s="35">
        <f t="shared" si="6"/>
        <v>30.13</v>
      </c>
      <c r="BB6" s="35">
        <f t="shared" si="6"/>
        <v>33.130000000000003</v>
      </c>
      <c r="BC6" s="35">
        <f t="shared" si="6"/>
        <v>35.200000000000003</v>
      </c>
      <c r="BD6" s="35">
        <f t="shared" si="6"/>
        <v>37.200000000000003</v>
      </c>
      <c r="BE6" s="34" t="str">
        <f>IF(BE7="","",IF(BE7="-","【-】","【"&amp;SUBSTITUTE(TEXT(BE7,"#,##0.00"),"-","△")&amp;"】"))</f>
        <v>【67.52】</v>
      </c>
      <c r="BF6" s="35">
        <f>IF(BF7="",NA(),BF7)</f>
        <v>964.68</v>
      </c>
      <c r="BG6" s="35">
        <f t="shared" ref="BG6:BO6" si="7">IF(BG7="",NA(),BG7)</f>
        <v>971.51</v>
      </c>
      <c r="BH6" s="35">
        <f t="shared" si="7"/>
        <v>957.66</v>
      </c>
      <c r="BI6" s="35">
        <f t="shared" si="7"/>
        <v>870.88</v>
      </c>
      <c r="BJ6" s="35">
        <f t="shared" si="7"/>
        <v>872.22</v>
      </c>
      <c r="BK6" s="35">
        <f t="shared" si="7"/>
        <v>786.46</v>
      </c>
      <c r="BL6" s="35">
        <f t="shared" si="7"/>
        <v>707.12</v>
      </c>
      <c r="BM6" s="35">
        <f t="shared" si="7"/>
        <v>733.93</v>
      </c>
      <c r="BN6" s="35">
        <f t="shared" si="7"/>
        <v>813.96</v>
      </c>
      <c r="BO6" s="35">
        <f t="shared" si="7"/>
        <v>843.72</v>
      </c>
      <c r="BP6" s="34" t="str">
        <f>IF(BP7="","",IF(BP7="-","【-】","【"&amp;SUBSTITUTE(TEXT(BP7,"#,##0.00"),"-","△")&amp;"】"))</f>
        <v>【705.21】</v>
      </c>
      <c r="BQ6" s="35">
        <f>IF(BQ7="",NA(),BQ7)</f>
        <v>113.21</v>
      </c>
      <c r="BR6" s="35">
        <f t="shared" ref="BR6:BZ6" si="8">IF(BR7="",NA(),BR7)</f>
        <v>114.76</v>
      </c>
      <c r="BS6" s="35">
        <f t="shared" si="8"/>
        <v>125.34</v>
      </c>
      <c r="BT6" s="35">
        <f t="shared" si="8"/>
        <v>131.09</v>
      </c>
      <c r="BU6" s="35">
        <f t="shared" si="8"/>
        <v>133.79</v>
      </c>
      <c r="BV6" s="35">
        <f t="shared" si="8"/>
        <v>84.89</v>
      </c>
      <c r="BW6" s="35">
        <f t="shared" si="8"/>
        <v>93.62</v>
      </c>
      <c r="BX6" s="35">
        <f t="shared" si="8"/>
        <v>94.59</v>
      </c>
      <c r="BY6" s="35">
        <f t="shared" si="8"/>
        <v>92.08</v>
      </c>
      <c r="BZ6" s="35">
        <f t="shared" si="8"/>
        <v>94.81</v>
      </c>
      <c r="CA6" s="34" t="str">
        <f>IF(CA7="","",IF(CA7="-","【-】","【"&amp;SUBSTITUTE(TEXT(CA7,"#,##0.00"),"-","△")&amp;"】"))</f>
        <v>【98.96】</v>
      </c>
      <c r="CB6" s="35">
        <f>IF(CB7="",NA(),CB7)</f>
        <v>111.15</v>
      </c>
      <c r="CC6" s="35">
        <f t="shared" ref="CC6:CK6" si="9">IF(CC7="",NA(),CC7)</f>
        <v>109.47</v>
      </c>
      <c r="CD6" s="35">
        <f t="shared" si="9"/>
        <v>99.87</v>
      </c>
      <c r="CE6" s="35">
        <f t="shared" si="9"/>
        <v>99.85</v>
      </c>
      <c r="CF6" s="35">
        <f t="shared" si="9"/>
        <v>95.91</v>
      </c>
      <c r="CG6" s="35">
        <f t="shared" si="9"/>
        <v>146.26</v>
      </c>
      <c r="CH6" s="35">
        <f t="shared" si="9"/>
        <v>136.47</v>
      </c>
      <c r="CI6" s="35">
        <f t="shared" si="9"/>
        <v>131.22</v>
      </c>
      <c r="CJ6" s="35">
        <f t="shared" si="9"/>
        <v>132.94999999999999</v>
      </c>
      <c r="CK6" s="35">
        <f t="shared" si="9"/>
        <v>129.9</v>
      </c>
      <c r="CL6" s="34" t="str">
        <f>IF(CL7="","",IF(CL7="-","【-】","【"&amp;SUBSTITUTE(TEXT(CL7,"#,##0.00"),"-","△")&amp;"】"))</f>
        <v>【134.52】</v>
      </c>
      <c r="CM6" s="35">
        <f>IF(CM7="",NA(),CM7)</f>
        <v>329.38</v>
      </c>
      <c r="CN6" s="35">
        <f t="shared" ref="CN6:CV6" si="10">IF(CN7="",NA(),CN7)</f>
        <v>44</v>
      </c>
      <c r="CO6" s="35">
        <f t="shared" si="10"/>
        <v>44.02</v>
      </c>
      <c r="CP6" s="35">
        <f t="shared" si="10"/>
        <v>43.23</v>
      </c>
      <c r="CQ6" s="35">
        <f t="shared" si="10"/>
        <v>44.64</v>
      </c>
      <c r="CR6" s="35">
        <f t="shared" si="10"/>
        <v>80.16</v>
      </c>
      <c r="CS6" s="35">
        <f t="shared" si="10"/>
        <v>73.599999999999994</v>
      </c>
      <c r="CT6" s="35">
        <f t="shared" si="10"/>
        <v>70.33</v>
      </c>
      <c r="CU6" s="35">
        <f t="shared" si="10"/>
        <v>70.3</v>
      </c>
      <c r="CV6" s="35">
        <f t="shared" si="10"/>
        <v>80.11</v>
      </c>
      <c r="CW6" s="34" t="str">
        <f>IF(CW7="","",IF(CW7="-","【-】","【"&amp;SUBSTITUTE(TEXT(CW7,"#,##0.00"),"-","△")&amp;"】"))</f>
        <v>【59.57】</v>
      </c>
      <c r="CX6" s="35">
        <f>IF(CX7="",NA(),CX7)</f>
        <v>98.7</v>
      </c>
      <c r="CY6" s="35">
        <f t="shared" ref="CY6:DG6" si="11">IF(CY7="",NA(),CY7)</f>
        <v>98.83</v>
      </c>
      <c r="CZ6" s="35">
        <f t="shared" si="11"/>
        <v>98.81</v>
      </c>
      <c r="DA6" s="35">
        <f t="shared" si="11"/>
        <v>99.03</v>
      </c>
      <c r="DB6" s="35">
        <f t="shared" si="11"/>
        <v>99.1</v>
      </c>
      <c r="DC6" s="35">
        <f t="shared" si="11"/>
        <v>96.19</v>
      </c>
      <c r="DD6" s="35">
        <f t="shared" si="11"/>
        <v>96.4</v>
      </c>
      <c r="DE6" s="35">
        <f t="shared" si="11"/>
        <v>95.85</v>
      </c>
      <c r="DF6" s="35">
        <f t="shared" si="11"/>
        <v>95.95</v>
      </c>
      <c r="DG6" s="35">
        <f t="shared" si="11"/>
        <v>95.96</v>
      </c>
      <c r="DH6" s="34" t="str">
        <f>IF(DH7="","",IF(DH7="-","【-】","【"&amp;SUBSTITUTE(TEXT(DH7,"#,##0.00"),"-","△")&amp;"】"))</f>
        <v>【95.57】</v>
      </c>
      <c r="DI6" s="35">
        <f>IF(DI7="",NA(),DI7)</f>
        <v>21.48</v>
      </c>
      <c r="DJ6" s="35">
        <f t="shared" ref="DJ6:DR6" si="12">IF(DJ7="",NA(),DJ7)</f>
        <v>23.84</v>
      </c>
      <c r="DK6" s="35">
        <f t="shared" si="12"/>
        <v>26.27</v>
      </c>
      <c r="DL6" s="35">
        <f t="shared" si="12"/>
        <v>28.71</v>
      </c>
      <c r="DM6" s="35">
        <f t="shared" si="12"/>
        <v>31.17</v>
      </c>
      <c r="DN6" s="34" t="e">
        <f t="shared" si="12"/>
        <v>#N/A</v>
      </c>
      <c r="DO6" s="35">
        <f t="shared" si="12"/>
        <v>7.78</v>
      </c>
      <c r="DP6" s="35">
        <f t="shared" si="12"/>
        <v>8.36</v>
      </c>
      <c r="DQ6" s="35">
        <f t="shared" si="12"/>
        <v>8.5500000000000007</v>
      </c>
      <c r="DR6" s="35">
        <f t="shared" si="12"/>
        <v>20.23</v>
      </c>
      <c r="DS6" s="34" t="str">
        <f>IF(DS7="","",IF(DS7="-","【-】","【"&amp;SUBSTITUTE(TEXT(DS7,"#,##0.00"),"-","△")&amp;"】"))</f>
        <v>【36.52】</v>
      </c>
      <c r="DT6" s="34">
        <f>IF(DT7="",NA(),DT7)</f>
        <v>0</v>
      </c>
      <c r="DU6" s="34">
        <f t="shared" ref="DU6:EC6" si="13">IF(DU7="",NA(),DU7)</f>
        <v>0</v>
      </c>
      <c r="DV6" s="34">
        <f t="shared" si="13"/>
        <v>0</v>
      </c>
      <c r="DW6" s="34">
        <f t="shared" si="13"/>
        <v>0</v>
      </c>
      <c r="DX6" s="34">
        <f t="shared" si="13"/>
        <v>0</v>
      </c>
      <c r="DY6" s="34" t="e">
        <f t="shared" si="13"/>
        <v>#N/A</v>
      </c>
      <c r="DZ6" s="35">
        <f t="shared" si="13"/>
        <v>0.12</v>
      </c>
      <c r="EA6" s="35">
        <f t="shared" si="13"/>
        <v>3.83</v>
      </c>
      <c r="EB6" s="35">
        <f t="shared" si="13"/>
        <v>2.41</v>
      </c>
      <c r="EC6" s="35">
        <f t="shared" si="13"/>
        <v>1.63</v>
      </c>
      <c r="ED6" s="34" t="str">
        <f>IF(ED7="","",IF(ED7="-","【-】","【"&amp;SUBSTITUTE(TEXT(ED7,"#,##0.00"),"-","△")&amp;"】"))</f>
        <v>【5.72】</v>
      </c>
      <c r="EE6" s="34">
        <f>IF(EE7="",NA(),EE7)</f>
        <v>0</v>
      </c>
      <c r="EF6" s="34">
        <f t="shared" ref="EF6:EN6" si="14">IF(EF7="",NA(),EF7)</f>
        <v>0</v>
      </c>
      <c r="EG6" s="34">
        <f t="shared" si="14"/>
        <v>0</v>
      </c>
      <c r="EH6" s="34">
        <f t="shared" si="14"/>
        <v>0</v>
      </c>
      <c r="EI6" s="34">
        <f t="shared" si="14"/>
        <v>0</v>
      </c>
      <c r="EJ6" s="35">
        <f t="shared" si="14"/>
        <v>4.88</v>
      </c>
      <c r="EK6" s="35">
        <f t="shared" si="14"/>
        <v>0.2</v>
      </c>
      <c r="EL6" s="35">
        <f t="shared" si="14"/>
        <v>0.3</v>
      </c>
      <c r="EM6" s="35">
        <f t="shared" si="14"/>
        <v>0.12</v>
      </c>
      <c r="EN6" s="35">
        <f t="shared" si="14"/>
        <v>0.12</v>
      </c>
      <c r="EO6" s="34" t="str">
        <f>IF(EO7="","",IF(EO7="-","【-】","【"&amp;SUBSTITUTE(TEXT(EO7,"#,##0.00"),"-","△")&amp;"】"))</f>
        <v>【0.30】</v>
      </c>
    </row>
    <row r="7" spans="1:148" s="36" customFormat="1" x14ac:dyDescent="0.15">
      <c r="A7" s="28"/>
      <c r="B7" s="37">
        <v>2020</v>
      </c>
      <c r="C7" s="37">
        <v>272299</v>
      </c>
      <c r="D7" s="37">
        <v>46</v>
      </c>
      <c r="E7" s="37">
        <v>17</v>
      </c>
      <c r="F7" s="37">
        <v>1</v>
      </c>
      <c r="G7" s="37">
        <v>0</v>
      </c>
      <c r="H7" s="37" t="s">
        <v>95</v>
      </c>
      <c r="I7" s="37" t="s">
        <v>96</v>
      </c>
      <c r="J7" s="37" t="s">
        <v>97</v>
      </c>
      <c r="K7" s="37" t="s">
        <v>98</v>
      </c>
      <c r="L7" s="37" t="s">
        <v>99</v>
      </c>
      <c r="M7" s="37" t="s">
        <v>100</v>
      </c>
      <c r="N7" s="38" t="s">
        <v>101</v>
      </c>
      <c r="O7" s="38">
        <v>55.48</v>
      </c>
      <c r="P7" s="38">
        <v>98.02</v>
      </c>
      <c r="Q7" s="38">
        <v>68.98</v>
      </c>
      <c r="R7" s="38">
        <v>2206</v>
      </c>
      <c r="S7" s="38">
        <v>55417</v>
      </c>
      <c r="T7" s="38">
        <v>18.690000000000001</v>
      </c>
      <c r="U7" s="38">
        <v>2965.06</v>
      </c>
      <c r="V7" s="38">
        <v>54258</v>
      </c>
      <c r="W7" s="38">
        <v>5.95</v>
      </c>
      <c r="X7" s="38">
        <v>9118.99</v>
      </c>
      <c r="Y7" s="38">
        <v>107.07</v>
      </c>
      <c r="Z7" s="38">
        <v>106.01</v>
      </c>
      <c r="AA7" s="38">
        <v>107.95</v>
      </c>
      <c r="AB7" s="38">
        <v>110.08</v>
      </c>
      <c r="AC7" s="38">
        <v>110.88</v>
      </c>
      <c r="AD7" s="38"/>
      <c r="AE7" s="38">
        <v>103.88</v>
      </c>
      <c r="AF7" s="38">
        <v>106.41</v>
      </c>
      <c r="AG7" s="38">
        <v>107.34</v>
      </c>
      <c r="AH7" s="38">
        <v>107.87</v>
      </c>
      <c r="AI7" s="38">
        <v>106.67</v>
      </c>
      <c r="AJ7" s="38">
        <v>0</v>
      </c>
      <c r="AK7" s="38">
        <v>0</v>
      </c>
      <c r="AL7" s="38">
        <v>0</v>
      </c>
      <c r="AM7" s="38">
        <v>0</v>
      </c>
      <c r="AN7" s="38">
        <v>0</v>
      </c>
      <c r="AO7" s="38"/>
      <c r="AP7" s="38">
        <v>0</v>
      </c>
      <c r="AQ7" s="38">
        <v>0.5</v>
      </c>
      <c r="AR7" s="38">
        <v>0</v>
      </c>
      <c r="AS7" s="38">
        <v>11.59</v>
      </c>
      <c r="AT7" s="38">
        <v>3.64</v>
      </c>
      <c r="AU7" s="38">
        <v>26.32</v>
      </c>
      <c r="AV7" s="38">
        <v>28.86</v>
      </c>
      <c r="AW7" s="38">
        <v>33.6</v>
      </c>
      <c r="AX7" s="38">
        <v>30.39</v>
      </c>
      <c r="AY7" s="38">
        <v>43.56</v>
      </c>
      <c r="AZ7" s="38"/>
      <c r="BA7" s="38">
        <v>30.13</v>
      </c>
      <c r="BB7" s="38">
        <v>33.130000000000003</v>
      </c>
      <c r="BC7" s="38">
        <v>35.200000000000003</v>
      </c>
      <c r="BD7" s="38">
        <v>37.200000000000003</v>
      </c>
      <c r="BE7" s="38">
        <v>67.52</v>
      </c>
      <c r="BF7" s="38">
        <v>964.68</v>
      </c>
      <c r="BG7" s="38">
        <v>971.51</v>
      </c>
      <c r="BH7" s="38">
        <v>957.66</v>
      </c>
      <c r="BI7" s="38">
        <v>870.88</v>
      </c>
      <c r="BJ7" s="38">
        <v>872.22</v>
      </c>
      <c r="BK7" s="38">
        <v>786.46</v>
      </c>
      <c r="BL7" s="38">
        <v>707.12</v>
      </c>
      <c r="BM7" s="38">
        <v>733.93</v>
      </c>
      <c r="BN7" s="38">
        <v>813.96</v>
      </c>
      <c r="BO7" s="38">
        <v>843.72</v>
      </c>
      <c r="BP7" s="38">
        <v>705.21</v>
      </c>
      <c r="BQ7" s="38">
        <v>113.21</v>
      </c>
      <c r="BR7" s="38">
        <v>114.76</v>
      </c>
      <c r="BS7" s="38">
        <v>125.34</v>
      </c>
      <c r="BT7" s="38">
        <v>131.09</v>
      </c>
      <c r="BU7" s="38">
        <v>133.79</v>
      </c>
      <c r="BV7" s="38">
        <v>84.89</v>
      </c>
      <c r="BW7" s="38">
        <v>93.62</v>
      </c>
      <c r="BX7" s="38">
        <v>94.59</v>
      </c>
      <c r="BY7" s="38">
        <v>92.08</v>
      </c>
      <c r="BZ7" s="38">
        <v>94.81</v>
      </c>
      <c r="CA7" s="38">
        <v>98.96</v>
      </c>
      <c r="CB7" s="38">
        <v>111.15</v>
      </c>
      <c r="CC7" s="38">
        <v>109.47</v>
      </c>
      <c r="CD7" s="38">
        <v>99.87</v>
      </c>
      <c r="CE7" s="38">
        <v>99.85</v>
      </c>
      <c r="CF7" s="38">
        <v>95.91</v>
      </c>
      <c r="CG7" s="38">
        <v>146.26</v>
      </c>
      <c r="CH7" s="38">
        <v>136.47</v>
      </c>
      <c r="CI7" s="38">
        <v>131.22</v>
      </c>
      <c r="CJ7" s="38">
        <v>132.94999999999999</v>
      </c>
      <c r="CK7" s="38">
        <v>129.9</v>
      </c>
      <c r="CL7" s="38">
        <v>134.52000000000001</v>
      </c>
      <c r="CM7" s="38">
        <v>329.38</v>
      </c>
      <c r="CN7" s="38">
        <v>44</v>
      </c>
      <c r="CO7" s="38">
        <v>44.02</v>
      </c>
      <c r="CP7" s="38">
        <v>43.23</v>
      </c>
      <c r="CQ7" s="38">
        <v>44.64</v>
      </c>
      <c r="CR7" s="38">
        <v>80.16</v>
      </c>
      <c r="CS7" s="38">
        <v>73.599999999999994</v>
      </c>
      <c r="CT7" s="38">
        <v>70.33</v>
      </c>
      <c r="CU7" s="38">
        <v>70.3</v>
      </c>
      <c r="CV7" s="38">
        <v>80.11</v>
      </c>
      <c r="CW7" s="38">
        <v>59.57</v>
      </c>
      <c r="CX7" s="38">
        <v>98.7</v>
      </c>
      <c r="CY7" s="38">
        <v>98.83</v>
      </c>
      <c r="CZ7" s="38">
        <v>98.81</v>
      </c>
      <c r="DA7" s="38">
        <v>99.03</v>
      </c>
      <c r="DB7" s="38">
        <v>99.1</v>
      </c>
      <c r="DC7" s="38">
        <v>96.19</v>
      </c>
      <c r="DD7" s="38">
        <v>96.4</v>
      </c>
      <c r="DE7" s="38">
        <v>95.85</v>
      </c>
      <c r="DF7" s="38">
        <v>95.95</v>
      </c>
      <c r="DG7" s="38">
        <v>95.96</v>
      </c>
      <c r="DH7" s="38">
        <v>95.57</v>
      </c>
      <c r="DI7" s="38">
        <v>21.48</v>
      </c>
      <c r="DJ7" s="38">
        <v>23.84</v>
      </c>
      <c r="DK7" s="38">
        <v>26.27</v>
      </c>
      <c r="DL7" s="38">
        <v>28.71</v>
      </c>
      <c r="DM7" s="38">
        <v>31.17</v>
      </c>
      <c r="DN7" s="38"/>
      <c r="DO7" s="38">
        <v>7.78</v>
      </c>
      <c r="DP7" s="38">
        <v>8.36</v>
      </c>
      <c r="DQ7" s="38">
        <v>8.5500000000000007</v>
      </c>
      <c r="DR7" s="38">
        <v>20.23</v>
      </c>
      <c r="DS7" s="38">
        <v>36.520000000000003</v>
      </c>
      <c r="DT7" s="38">
        <v>0</v>
      </c>
      <c r="DU7" s="38">
        <v>0</v>
      </c>
      <c r="DV7" s="38">
        <v>0</v>
      </c>
      <c r="DW7" s="38">
        <v>0</v>
      </c>
      <c r="DX7" s="38">
        <v>0</v>
      </c>
      <c r="DY7" s="38"/>
      <c r="DZ7" s="38">
        <v>0.12</v>
      </c>
      <c r="EA7" s="38">
        <v>3.83</v>
      </c>
      <c r="EB7" s="38">
        <v>2.41</v>
      </c>
      <c r="EC7" s="38">
        <v>1.63</v>
      </c>
      <c r="ED7" s="38">
        <v>5.72</v>
      </c>
      <c r="EE7" s="38">
        <v>0</v>
      </c>
      <c r="EF7" s="38">
        <v>0</v>
      </c>
      <c r="EG7" s="38">
        <v>0</v>
      </c>
      <c r="EH7" s="38">
        <v>0</v>
      </c>
      <c r="EI7" s="38">
        <v>0</v>
      </c>
      <c r="EJ7" s="38">
        <v>4.88</v>
      </c>
      <c r="EK7" s="38">
        <v>0.2</v>
      </c>
      <c r="EL7" s="38">
        <v>0.3</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2022-02-07T01:23:19Z</dcterms:modified>
</cp:coreProperties>
</file>