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3団体回答\29 泉南市●\"/>
    </mc:Choice>
  </mc:AlternateContent>
  <workbookProtection workbookAlgorithmName="SHA-512" workbookHashValue="bOIKisEDfW3mEHPbjjz5Zo22DD8hplQh9NzAdEjxWpdTWMdgb/lGtTeKEYkD2nb/HQ9G2acgr3bSWujrdutXwg==" workbookSaltValue="ZKFozGuJC65dTmbOiJgvxg==" workbookSpinCount="100000" lockStructure="1"/>
  <bookViews>
    <workbookView xWindow="0" yWindow="0" windowWidth="19200" windowHeight="1120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<sst xmlns="http://schemas.openxmlformats.org/spreadsheetml/2006/main" count="320" uniqueCount="117">
  <si>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</si>
  <si>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</si>
  <si>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</si>
  <si>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</si>
  <si>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</si>
  <si>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</si>
  <si>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</si>
  <si>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</si>
  <si>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</si>
  <si>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</si>
  <si>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</si>
  <si>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</si>
  <si>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</si>
  <si>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</si>
  <si>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</si>
  <si>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</si>
  <si>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</si>
  <si>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</si>
  <si>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</si>
  <si>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</si>
  <si>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</si>
  <si>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</si>
  <si>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</si>
  <si>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</si>
  <si>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</si>
  <si>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</si>
  <si>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</si>
  <si>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</si>
  <si>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</si>
  <si>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</si>
  <si>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</si>
  <si>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</si>
  <si>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</si>
  <si>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</si>
  <si>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</si>
  <si>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</si>
  <si>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</si>
  <si>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</si>
  <si>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</si>
  <si>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</si>
  <si>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</si>
  <si>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</si>
  <si>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</si>
  <si>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</si>
  <si>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</si>
  <si>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</si>
  <si>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</si>
  <si>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</si>
  <si>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</si>
  <si>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</si>
  <si>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</si>
  <si>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</si>
  <si>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</si>
  <si>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</si>
  <si>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</si>
  <si>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</si>
  <si>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</si>
  <si>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</si>
  <si>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</si>
  <si>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</si>
  <si>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</si>
  <si>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</si>
  <si>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</si>
  <si>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</si>
  <si>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</si>
  <si>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</si>
  <si>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</si>
  <si>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</si>
  <si>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</si>
  <si>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</si>
  <si>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</si>
  <si>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</si>
  <si>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</si>
  <si>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</si>
  <si>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</si>
  <si>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</si>
  <si>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</si>
  <si>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</si>
  <si>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</si>
  <si>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</si>
  <si>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</si>
  <si>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</si>
  <si>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</si>
  <si>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</si>
  <si>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</si>
  <si>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</si>
  <si>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</si>
  <si>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</si>
  <si>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</si>
  <si>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</si>
  <si>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</si>
  <si>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</si>
  <si>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</si>
  <si>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</si>
  <si>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</si>
  <si>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</si>
  <si>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泉南市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</si>
  <si>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</si>
  <si>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</si>
  <si>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</si>
  <si>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</si>
  <si>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</si>
  <si>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</si>
  <si>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</si>
  <si>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</si>
  <si>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</si>
  <si>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</si>
  <si>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</si>
  <si>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</si>
  <si>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</si>
  <si>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</si>
  <si>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</si>
  <si>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</si>
  <si>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</si>
  <si>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これまでの使用料改定、経費削減や事業費抑制等の取組みにより、一部の指標で改善がみられるが、人口減少などの取り巻く経営環境は、引き続き厳しいものである。今後とも経営改善に努めるとともに、新たに広域化・共同化による経営改善に取り組む必要がある。
　施設の改築更新については、ストックマネジメント計画を策定し、事業費の平準化や縮減に努める。
　令和2年度より地方公営企業法を適用し、公営企業会計を導入したため、新たな財務諸表を通して経営状況を明確に把握することに努めるとともに、令和3年3月に策定した経営戦略を活用し、今後も長期的に目標値を達成・維持できるよう、事業運営方針に基づく経営の健全化に取り組んでいく。
</t>
    <rPh sb="242" eb="243">
      <t>ガツ</t>
    </rPh>
    <phoneticPr fontId="4"/>
  </si>
  <si>
    <t>　※令和2年度より地方公営企業法を適用したため、令和元年度以前の数値は計上していない。
　また、施設利用率については、単独処理場を設置していないため、当該値を計上していない。
　流動比率については、過去の下水道整備への投資に対する企業債の償還額が大きく、現預金が少ないため、類似団体平均値および全国平均値に比べて低くなっている。償還額は平成30年度から令和2年度にかけてのピークを過ぎたので、今後も下水道整備を進めるべく効率的かつ計画的に投資をする一方で、それに見合った現金の確保が必要となる。
　経費回収率については、類似団体平均値および全国平均値に比べて高くなっているが、令和5年度以降は高資本費対策経費の要件から外れることにより数値の悪化が見込まれるため、経費削減と使用料の見直しを検討する必要がある。
　汚水処理原価については、限られた事業費の中での整備を行っており、普及率が低く、有収水量が少ないため、類似団体平均値および全国平均値を上回っている。
　水洗化率については、類似団体平均値および全国平均値を上回っているが、接続工事への融資あっせん及び利子補助制度、各戸訪問や水洗化促進リーフレットの配布等により、改善に努めている。</t>
    <rPh sb="2" eb="4">
      <t>レイワ</t>
    </rPh>
    <rPh sb="5" eb="7">
      <t>ネンド</t>
    </rPh>
    <rPh sb="9" eb="16">
      <t>チホウコウエイキギョウホウ</t>
    </rPh>
    <rPh sb="17" eb="19">
      <t>テキヨウ</t>
    </rPh>
    <rPh sb="24" eb="26">
      <t>レイワ</t>
    </rPh>
    <rPh sb="100" eb="102">
      <t>カコ</t>
    </rPh>
    <rPh sb="103" eb="106">
      <t>ゲスイドウ</t>
    </rPh>
    <rPh sb="106" eb="108">
      <t>セイビ</t>
    </rPh>
    <rPh sb="110" eb="112">
      <t>トウシ</t>
    </rPh>
    <rPh sb="113" eb="114">
      <t>タイ</t>
    </rPh>
    <rPh sb="116" eb="119">
      <t>キギョウサイ</t>
    </rPh>
    <rPh sb="120" eb="122">
      <t>ショウカン</t>
    </rPh>
    <rPh sb="122" eb="123">
      <t>ガク</t>
    </rPh>
    <rPh sb="124" eb="125">
      <t>オオ</t>
    </rPh>
    <rPh sb="128" eb="131">
      <t>ゲンヨキン</t>
    </rPh>
    <rPh sb="132" eb="133">
      <t>スク</t>
    </rPh>
    <rPh sb="148" eb="153">
      <t>ゼンコクヘイキンチ</t>
    </rPh>
    <rPh sb="165" eb="168">
      <t>ショウカンガク</t>
    </rPh>
    <rPh sb="169" eb="171">
      <t>ヘイセイ</t>
    </rPh>
    <rPh sb="173" eb="175">
      <t>ネンド</t>
    </rPh>
    <rPh sb="177" eb="179">
      <t>レイワ</t>
    </rPh>
    <rPh sb="180" eb="182">
      <t>ネンド</t>
    </rPh>
    <rPh sb="191" eb="192">
      <t>ス</t>
    </rPh>
    <rPh sb="197" eb="199">
      <t>コンゴ</t>
    </rPh>
    <rPh sb="200" eb="203">
      <t>ゲスイドウ</t>
    </rPh>
    <rPh sb="203" eb="205">
      <t>セイビ</t>
    </rPh>
    <rPh sb="206" eb="207">
      <t>スス</t>
    </rPh>
    <rPh sb="211" eb="213">
      <t>コウリツ</t>
    </rPh>
    <rPh sb="213" eb="214">
      <t>テキ</t>
    </rPh>
    <rPh sb="216" eb="219">
      <t>ケイカクテキ</t>
    </rPh>
    <rPh sb="220" eb="222">
      <t>トウシ</t>
    </rPh>
    <rPh sb="225" eb="227">
      <t>イッポウ</t>
    </rPh>
    <rPh sb="232" eb="234">
      <t>ミア</t>
    </rPh>
    <rPh sb="236" eb="238">
      <t>ゲンキン</t>
    </rPh>
    <rPh sb="239" eb="241">
      <t>カクホ</t>
    </rPh>
    <rPh sb="242" eb="244">
      <t>ヒツヨウ</t>
    </rPh>
    <rPh sb="265" eb="268">
      <t>ヘイキンチ</t>
    </rPh>
    <rPh sb="271" eb="273">
      <t>ゼンコク</t>
    </rPh>
    <rPh sb="273" eb="276">
      <t>ヘイキンチ</t>
    </rPh>
    <rPh sb="294" eb="296">
      <t>イコウ</t>
    </rPh>
    <rPh sb="357" eb="359">
      <t>オスイ</t>
    </rPh>
    <rPh sb="359" eb="361">
      <t>ショリ</t>
    </rPh>
    <rPh sb="361" eb="363">
      <t>ゲンカ</t>
    </rPh>
    <rPh sb="369" eb="370">
      <t>カギ</t>
    </rPh>
    <rPh sb="373" eb="376">
      <t>ジギョウヒ</t>
    </rPh>
    <rPh sb="377" eb="378">
      <t>ナカ</t>
    </rPh>
    <rPh sb="380" eb="382">
      <t>セイビ</t>
    </rPh>
    <rPh sb="383" eb="384">
      <t>オコナ</t>
    </rPh>
    <rPh sb="389" eb="391">
      <t>フキュウ</t>
    </rPh>
    <rPh sb="391" eb="392">
      <t>リツ</t>
    </rPh>
    <rPh sb="393" eb="394">
      <t>ヒク</t>
    </rPh>
    <rPh sb="396" eb="397">
      <t>タモツ</t>
    </rPh>
    <rPh sb="397" eb="398">
      <t>シュウ</t>
    </rPh>
    <rPh sb="398" eb="400">
      <t>スイリョウ</t>
    </rPh>
    <rPh sb="401" eb="402">
      <t>スク</t>
    </rPh>
    <rPh sb="407" eb="409">
      <t>ルイジ</t>
    </rPh>
    <rPh sb="409" eb="411">
      <t>ダンタイ</t>
    </rPh>
    <rPh sb="411" eb="413">
      <t>ヘイキン</t>
    </rPh>
    <rPh sb="413" eb="414">
      <t>アタイ</t>
    </rPh>
    <rPh sb="417" eb="422">
      <t>ゼンコクヘイキンチ</t>
    </rPh>
    <rPh sb="423" eb="425">
      <t>ウワマワ</t>
    </rPh>
    <phoneticPr fontId="4"/>
  </si>
  <si>
    <t>　※令和2年度より地方公営企業法を適用したため、令和元年度以前の数値は計上していない。
　本市の下水道事業は平成5年度の供用開始から、整備時期が比較的新しく、老朽化などで改築を要する管渠は存在しないが、昭和40年代に開発され、帰属を受けた管渠については、法定耐用年数の50年を超過した管渠が増加傾向にある。
　また、ポンプ場の施設や設備の老朽化も進んでいる。
　有形固定資産減価償却率については、令和2年度から地方公営企業法を適用し、令和2年度決算で初めて減価償却累計額を計上したため、類似団体平均値および全国平均値よりも低くなっている。</t>
    <rPh sb="182" eb="188">
      <t>ユウケイコテイシサン</t>
    </rPh>
    <rPh sb="188" eb="193">
      <t>ゲンカショウキャクリツ</t>
    </rPh>
    <rPh sb="199" eb="201">
      <t>レイワ</t>
    </rPh>
    <rPh sb="202" eb="204">
      <t>ネンド</t>
    </rPh>
    <rPh sb="254" eb="259">
      <t>ゼンコクヘイキンチ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</si>
</sst>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A3F-48DC-9783-9EA7B239173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BA3F-48DC-9783-9EA7B239173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80-48CB-B80D-7D73289BBBD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56.39</c:v>
                </c:pt>
              </c:numCache>
            </c:numRef>
          </c:val>
          <c:smooth val="0"/>
          <c:extLst>
            <c:ext xmlns:c16="http://schemas.microsoft.com/office/drawing/2014/chart" uri="{C3380CC4-5D6E-409C-BE32-E72D297353CC}">
              <c16:uniqueId val="{00000001-6080-48CB-B80D-7D73289BBBD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95.66</c:v>
                </c:pt>
              </c:numCache>
            </c:numRef>
          </c:val>
          <c:extLst>
            <c:ext xmlns:c16="http://schemas.microsoft.com/office/drawing/2014/chart" uri="{C3380CC4-5D6E-409C-BE32-E72D297353CC}">
              <c16:uniqueId val="{00000000-7CFF-4784-8999-DD8DDC9A551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91.45</c:v>
                </c:pt>
              </c:numCache>
            </c:numRef>
          </c:val>
          <c:smooth val="0"/>
          <c:extLst>
            <c:ext xmlns:c16="http://schemas.microsoft.com/office/drawing/2014/chart" uri="{C3380CC4-5D6E-409C-BE32-E72D297353CC}">
              <c16:uniqueId val="{00000001-7CFF-4784-8999-DD8DDC9A551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107.42</c:v>
                </c:pt>
              </c:numCache>
            </c:numRef>
          </c:val>
          <c:extLst>
            <c:ext xmlns:c16="http://schemas.microsoft.com/office/drawing/2014/chart" uri="{C3380CC4-5D6E-409C-BE32-E72D297353CC}">
              <c16:uniqueId val="{00000000-BAD9-4F6C-8CF6-F7D9FC83A41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104.59</c:v>
                </c:pt>
              </c:numCache>
            </c:numRef>
          </c:val>
          <c:smooth val="0"/>
          <c:extLst>
            <c:ext xmlns:c16="http://schemas.microsoft.com/office/drawing/2014/chart" uri="{C3380CC4-5D6E-409C-BE32-E72D297353CC}">
              <c16:uniqueId val="{00000001-BAD9-4F6C-8CF6-F7D9FC83A41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3.72</c:v>
                </c:pt>
              </c:numCache>
            </c:numRef>
          </c:val>
          <c:extLst>
            <c:ext xmlns:c16="http://schemas.microsoft.com/office/drawing/2014/chart" uri="{C3380CC4-5D6E-409C-BE32-E72D297353CC}">
              <c16:uniqueId val="{00000000-D78E-477A-9B5A-22EB1DDE891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14.8</c:v>
                </c:pt>
              </c:numCache>
            </c:numRef>
          </c:val>
          <c:smooth val="0"/>
          <c:extLst>
            <c:ext xmlns:c16="http://schemas.microsoft.com/office/drawing/2014/chart" uri="{C3380CC4-5D6E-409C-BE32-E72D297353CC}">
              <c16:uniqueId val="{00000001-D78E-477A-9B5A-22EB1DDE891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2.86</c:v>
                </c:pt>
              </c:numCache>
            </c:numRef>
          </c:val>
          <c:extLst>
            <c:ext xmlns:c16="http://schemas.microsoft.com/office/drawing/2014/chart" uri="{C3380CC4-5D6E-409C-BE32-E72D297353CC}">
              <c16:uniqueId val="{00000000-2BD7-483A-9CEF-D69B10D797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2BD7-483A-9CEF-D69B10D797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0A4-4839-9878-B55FFF6345D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0.83</c:v>
                </c:pt>
              </c:numCache>
            </c:numRef>
          </c:val>
          <c:smooth val="0"/>
          <c:extLst>
            <c:ext xmlns:c16="http://schemas.microsoft.com/office/drawing/2014/chart" uri="{C3380CC4-5D6E-409C-BE32-E72D297353CC}">
              <c16:uniqueId val="{00000001-20A4-4839-9878-B55FFF6345D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32.25</c:v>
                </c:pt>
              </c:numCache>
            </c:numRef>
          </c:val>
          <c:extLst>
            <c:ext xmlns:c16="http://schemas.microsoft.com/office/drawing/2014/chart" uri="{C3380CC4-5D6E-409C-BE32-E72D297353CC}">
              <c16:uniqueId val="{00000000-AF4F-4CB9-9D57-9AF8193DE1E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57.6</c:v>
                </c:pt>
              </c:numCache>
            </c:numRef>
          </c:val>
          <c:smooth val="0"/>
          <c:extLst>
            <c:ext xmlns:c16="http://schemas.microsoft.com/office/drawing/2014/chart" uri="{C3380CC4-5D6E-409C-BE32-E72D297353CC}">
              <c16:uniqueId val="{00000001-AF4F-4CB9-9D57-9AF8193DE1E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714.38</c:v>
                </c:pt>
              </c:numCache>
            </c:numRef>
          </c:val>
          <c:extLst>
            <c:ext xmlns:c16="http://schemas.microsoft.com/office/drawing/2014/chart" uri="{C3380CC4-5D6E-409C-BE32-E72D297353CC}">
              <c16:uniqueId val="{00000000-42E7-48C9-94F3-F2D3C4CD793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1008.36</c:v>
                </c:pt>
              </c:numCache>
            </c:numRef>
          </c:val>
          <c:smooth val="0"/>
          <c:extLst>
            <c:ext xmlns:c16="http://schemas.microsoft.com/office/drawing/2014/chart" uri="{C3380CC4-5D6E-409C-BE32-E72D297353CC}">
              <c16:uniqueId val="{00000001-42E7-48C9-94F3-F2D3C4CD793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139.94999999999999</c:v>
                </c:pt>
              </c:numCache>
            </c:numRef>
          </c:val>
          <c:extLst>
            <c:ext xmlns:c16="http://schemas.microsoft.com/office/drawing/2014/chart" uri="{C3380CC4-5D6E-409C-BE32-E72D297353CC}">
              <c16:uniqueId val="{00000000-BDEC-41E6-9781-9A8A37ECBB4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85.67</c:v>
                </c:pt>
              </c:numCache>
            </c:numRef>
          </c:val>
          <c:smooth val="0"/>
          <c:extLst>
            <c:ext xmlns:c16="http://schemas.microsoft.com/office/drawing/2014/chart" uri="{C3380CC4-5D6E-409C-BE32-E72D297353CC}">
              <c16:uniqueId val="{00000001-BDEC-41E6-9781-9A8A37ECBB4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126.91</c:v>
                </c:pt>
              </c:numCache>
            </c:numRef>
          </c:val>
          <c:extLst>
            <c:ext xmlns:c16="http://schemas.microsoft.com/office/drawing/2014/chart" uri="{C3380CC4-5D6E-409C-BE32-E72D297353CC}">
              <c16:uniqueId val="{00000000-171F-41F3-8415-52C3C863431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146.12</c:v>
                </c:pt>
              </c:numCache>
            </c:numRef>
          </c:val>
          <c:smooth val="0"/>
          <c:extLst>
            <c:ext xmlns:c16="http://schemas.microsoft.com/office/drawing/2014/chart" uri="{C3380CC4-5D6E-409C-BE32-E72D297353CC}">
              <c16:uniqueId val="{00000001-171F-41F3-8415-52C3C863431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泉南市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Bc2</v>
      </c>
      <c r="X8" s="72"/>
      <c r="Y8" s="72"/>
      <c r="Z8" s="72"/>
      <c r="AA8" s="72"/>
      <c r="AB8" s="72"/>
      <c r="AC8" s="72"/>
      <c r="AD8" s="73" t="str">
        <f>データ!$M$6</f>
        <v>非設置</v>
      </c>
      <c r="AE8" s="73"/>
      <c r="AF8" s="73"/>
      <c r="AG8" s="73"/>
      <c r="AH8" s="73"/>
      <c r="AI8" s="73"/>
      <c r="AJ8" s="73"/>
      <c r="AK8" s="3"/>
      <c r="AL8" s="69">
        <f>データ!S6</f>
        <v>61149</v>
      </c>
      <c r="AM8" s="69"/>
      <c r="AN8" s="69"/>
      <c r="AO8" s="69"/>
      <c r="AP8" s="69"/>
      <c r="AQ8" s="69"/>
      <c r="AR8" s="69"/>
      <c r="AS8" s="69"/>
      <c r="AT8" s="68">
        <f>データ!T6</f>
        <v>48.98</v>
      </c>
      <c r="AU8" s="68"/>
      <c r="AV8" s="68"/>
      <c r="AW8" s="68"/>
      <c r="AX8" s="68"/>
      <c r="AY8" s="68"/>
      <c r="AZ8" s="68"/>
      <c r="BA8" s="68"/>
      <c r="BB8" s="68">
        <f>データ!U6</f>
        <v>1248.45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70.88</v>
      </c>
      <c r="J10" s="68"/>
      <c r="K10" s="68"/>
      <c r="L10" s="68"/>
      <c r="M10" s="68"/>
      <c r="N10" s="68"/>
      <c r="O10" s="68"/>
      <c r="P10" s="68">
        <f>データ!P6</f>
        <v>57.86</v>
      </c>
      <c r="Q10" s="68"/>
      <c r="R10" s="68"/>
      <c r="S10" s="68"/>
      <c r="T10" s="68"/>
      <c r="U10" s="68"/>
      <c r="V10" s="68"/>
      <c r="W10" s="68">
        <f>データ!Q6</f>
        <v>84.87</v>
      </c>
      <c r="X10" s="68"/>
      <c r="Y10" s="68"/>
      <c r="Z10" s="68"/>
      <c r="AA10" s="68"/>
      <c r="AB10" s="68"/>
      <c r="AC10" s="68"/>
      <c r="AD10" s="69">
        <f>データ!R6</f>
        <v>2830</v>
      </c>
      <c r="AE10" s="69"/>
      <c r="AF10" s="69"/>
      <c r="AG10" s="69"/>
      <c r="AH10" s="69"/>
      <c r="AI10" s="69"/>
      <c r="AJ10" s="69"/>
      <c r="AK10" s="2"/>
      <c r="AL10" s="69">
        <f>データ!V6</f>
        <v>35175</v>
      </c>
      <c r="AM10" s="69"/>
      <c r="AN10" s="69"/>
      <c r="AO10" s="69"/>
      <c r="AP10" s="69"/>
      <c r="AQ10" s="69"/>
      <c r="AR10" s="69"/>
      <c r="AS10" s="69"/>
      <c r="AT10" s="68">
        <f>データ!W6</f>
        <v>6.62</v>
      </c>
      <c r="AU10" s="68"/>
      <c r="AV10" s="68"/>
      <c r="AW10" s="68"/>
      <c r="AX10" s="68"/>
      <c r="AY10" s="68"/>
      <c r="AZ10" s="68"/>
      <c r="BA10" s="68"/>
      <c r="BB10" s="68">
        <f>データ!X6</f>
        <v>5313.44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W7k3zfBc54h6obfgp6oorl+B5uHHUT1u8Mtvj1Do813EXFiyS89el+jNq5cBu6sml+BKvnyeEHGcxeQxQGi0ew==" saltValue="ISWZ2DrMFmaxLCeC8Bl7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272281</v>
      </c>
      <c r="D6" s="33">
        <f t="shared" si="3"/>
        <v>46</v>
      </c>
      <c r="E6" s="33">
        <f t="shared" si="3"/>
        <v>17</v>
      </c>
      <c r="F6" s="33">
        <f t="shared" si="3"/>
        <v>1</v>
      </c>
      <c r="G6" s="33">
        <f t="shared" si="3"/>
        <v>0</v>
      </c>
      <c r="H6" s="33" t="str">
        <f t="shared" si="3"/>
        <v>大阪府　泉南市</v>
      </c>
      <c r="I6" s="33" t="str">
        <f t="shared" si="3"/>
        <v>法適用</v>
      </c>
      <c r="J6" s="33" t="str">
        <f t="shared" si="3"/>
        <v>下水道事業</v>
      </c>
      <c r="K6" s="33" t="str">
        <f t="shared" si="3"/>
        <v>公共下水道</v>
      </c>
      <c r="L6" s="33" t="str">
        <f t="shared" si="3"/>
        <v>Bc2</v>
      </c>
      <c r="M6" s="33" t="str">
        <f t="shared" si="3"/>
        <v>非設置</v>
      </c>
      <c r="N6" s="34" t="str">
        <f t="shared" si="3"/>
        <v>-</v>
      </c>
      <c r="O6" s="34">
        <f t="shared" si="3"/>
        <v>70.88</v>
      </c>
      <c r="P6" s="34">
        <f t="shared" si="3"/>
        <v>57.86</v>
      </c>
      <c r="Q6" s="34">
        <f t="shared" si="3"/>
        <v>84.87</v>
      </c>
      <c r="R6" s="34">
        <f t="shared" si="3"/>
        <v>2830</v>
      </c>
      <c r="S6" s="34">
        <f t="shared" si="3"/>
        <v>61149</v>
      </c>
      <c r="T6" s="34">
        <f t="shared" si="3"/>
        <v>48.98</v>
      </c>
      <c r="U6" s="34">
        <f t="shared" si="3"/>
        <v>1248.45</v>
      </c>
      <c r="V6" s="34">
        <f t="shared" si="3"/>
        <v>35175</v>
      </c>
      <c r="W6" s="34">
        <f t="shared" si="3"/>
        <v>6.62</v>
      </c>
      <c r="X6" s="34">
        <f t="shared" si="3"/>
        <v>5313.44</v>
      </c>
      <c r="Y6" s="35" t="str">
        <f>IF(Y7="",NA(),Y7)</f>
        <v>-</v>
      </c>
      <c r="Z6" s="35" t="str">
        <f t="shared" ref="Z6:AH6" si="4">IF(Z7="",NA(),Z7)</f>
        <v>-</v>
      </c>
      <c r="AA6" s="35" t="str">
        <f t="shared" si="4"/>
        <v>-</v>
      </c>
      <c r="AB6" s="35" t="str">
        <f t="shared" si="4"/>
        <v>-</v>
      </c>
      <c r="AC6" s="35">
        <f t="shared" si="4"/>
        <v>107.42</v>
      </c>
      <c r="AD6" s="35" t="str">
        <f t="shared" si="4"/>
        <v>-</v>
      </c>
      <c r="AE6" s="35" t="str">
        <f t="shared" si="4"/>
        <v>-</v>
      </c>
      <c r="AF6" s="35" t="str">
        <f t="shared" si="4"/>
        <v>-</v>
      </c>
      <c r="AG6" s="35" t="str">
        <f t="shared" si="4"/>
        <v>-</v>
      </c>
      <c r="AH6" s="35">
        <f t="shared" si="4"/>
        <v>104.59</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0.83</v>
      </c>
      <c r="AT6" s="34" t="str">
        <f>IF(AT7="","",IF(AT7="-","【-】","【"&amp;SUBSTITUTE(TEXT(AT7,"#,##0.00"),"-","△")&amp;"】"))</f>
        <v>【3.64】</v>
      </c>
      <c r="AU6" s="35" t="str">
        <f>IF(AU7="",NA(),AU7)</f>
        <v>-</v>
      </c>
      <c r="AV6" s="35" t="str">
        <f t="shared" ref="AV6:BD6" si="6">IF(AV7="",NA(),AV7)</f>
        <v>-</v>
      </c>
      <c r="AW6" s="35" t="str">
        <f t="shared" si="6"/>
        <v>-</v>
      </c>
      <c r="AX6" s="35" t="str">
        <f t="shared" si="6"/>
        <v>-</v>
      </c>
      <c r="AY6" s="35">
        <f t="shared" si="6"/>
        <v>32.25</v>
      </c>
      <c r="AZ6" s="35" t="str">
        <f t="shared" si="6"/>
        <v>-</v>
      </c>
      <c r="BA6" s="35" t="str">
        <f t="shared" si="6"/>
        <v>-</v>
      </c>
      <c r="BB6" s="35" t="str">
        <f t="shared" si="6"/>
        <v>-</v>
      </c>
      <c r="BC6" s="35" t="str">
        <f t="shared" si="6"/>
        <v>-</v>
      </c>
      <c r="BD6" s="35">
        <f t="shared" si="6"/>
        <v>57.6</v>
      </c>
      <c r="BE6" s="34" t="str">
        <f>IF(BE7="","",IF(BE7="-","【-】","【"&amp;SUBSTITUTE(TEXT(BE7,"#,##0.00"),"-","△")&amp;"】"))</f>
        <v>【67.52】</v>
      </c>
      <c r="BF6" s="35" t="str">
        <f>IF(BF7="",NA(),BF7)</f>
        <v>-</v>
      </c>
      <c r="BG6" s="35" t="str">
        <f t="shared" ref="BG6:BO6" si="7">IF(BG7="",NA(),BG7)</f>
        <v>-</v>
      </c>
      <c r="BH6" s="35" t="str">
        <f t="shared" si="7"/>
        <v>-</v>
      </c>
      <c r="BI6" s="35" t="str">
        <f t="shared" si="7"/>
        <v>-</v>
      </c>
      <c r="BJ6" s="35">
        <f t="shared" si="7"/>
        <v>714.38</v>
      </c>
      <c r="BK6" s="35" t="str">
        <f t="shared" si="7"/>
        <v>-</v>
      </c>
      <c r="BL6" s="35" t="str">
        <f t="shared" si="7"/>
        <v>-</v>
      </c>
      <c r="BM6" s="35" t="str">
        <f t="shared" si="7"/>
        <v>-</v>
      </c>
      <c r="BN6" s="35" t="str">
        <f t="shared" si="7"/>
        <v>-</v>
      </c>
      <c r="BO6" s="35">
        <f t="shared" si="7"/>
        <v>1008.36</v>
      </c>
      <c r="BP6" s="34" t="str">
        <f>IF(BP7="","",IF(BP7="-","【-】","【"&amp;SUBSTITUTE(TEXT(BP7,"#,##0.00"),"-","△")&amp;"】"))</f>
        <v>【705.21】</v>
      </c>
      <c r="BQ6" s="35" t="str">
        <f>IF(BQ7="",NA(),BQ7)</f>
        <v>-</v>
      </c>
      <c r="BR6" s="35" t="str">
        <f t="shared" ref="BR6:BZ6" si="8">IF(BR7="",NA(),BR7)</f>
        <v>-</v>
      </c>
      <c r="BS6" s="35" t="str">
        <f t="shared" si="8"/>
        <v>-</v>
      </c>
      <c r="BT6" s="35" t="str">
        <f t="shared" si="8"/>
        <v>-</v>
      </c>
      <c r="BU6" s="35">
        <f t="shared" si="8"/>
        <v>139.94999999999999</v>
      </c>
      <c r="BV6" s="35" t="str">
        <f t="shared" si="8"/>
        <v>-</v>
      </c>
      <c r="BW6" s="35" t="str">
        <f t="shared" si="8"/>
        <v>-</v>
      </c>
      <c r="BX6" s="35" t="str">
        <f t="shared" si="8"/>
        <v>-</v>
      </c>
      <c r="BY6" s="35" t="str">
        <f t="shared" si="8"/>
        <v>-</v>
      </c>
      <c r="BZ6" s="35">
        <f t="shared" si="8"/>
        <v>85.67</v>
      </c>
      <c r="CA6" s="34" t="str">
        <f>IF(CA7="","",IF(CA7="-","【-】","【"&amp;SUBSTITUTE(TEXT(CA7,"#,##0.00"),"-","△")&amp;"】"))</f>
        <v>【98.96】</v>
      </c>
      <c r="CB6" s="35" t="str">
        <f>IF(CB7="",NA(),CB7)</f>
        <v>-</v>
      </c>
      <c r="CC6" s="35" t="str">
        <f t="shared" ref="CC6:CK6" si="9">IF(CC7="",NA(),CC7)</f>
        <v>-</v>
      </c>
      <c r="CD6" s="35" t="str">
        <f t="shared" si="9"/>
        <v>-</v>
      </c>
      <c r="CE6" s="35" t="str">
        <f t="shared" si="9"/>
        <v>-</v>
      </c>
      <c r="CF6" s="35">
        <f t="shared" si="9"/>
        <v>126.91</v>
      </c>
      <c r="CG6" s="35" t="str">
        <f t="shared" si="9"/>
        <v>-</v>
      </c>
      <c r="CH6" s="35" t="str">
        <f t="shared" si="9"/>
        <v>-</v>
      </c>
      <c r="CI6" s="35" t="str">
        <f t="shared" si="9"/>
        <v>-</v>
      </c>
      <c r="CJ6" s="35" t="str">
        <f t="shared" si="9"/>
        <v>-</v>
      </c>
      <c r="CK6" s="35">
        <f t="shared" si="9"/>
        <v>146.12</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56.39</v>
      </c>
      <c r="CW6" s="34" t="str">
        <f>IF(CW7="","",IF(CW7="-","【-】","【"&amp;SUBSTITUTE(TEXT(CW7,"#,##0.00"),"-","△")&amp;"】"))</f>
        <v>【59.57】</v>
      </c>
      <c r="CX6" s="35" t="str">
        <f>IF(CX7="",NA(),CX7)</f>
        <v>-</v>
      </c>
      <c r="CY6" s="35" t="str">
        <f t="shared" ref="CY6:DG6" si="11">IF(CY7="",NA(),CY7)</f>
        <v>-</v>
      </c>
      <c r="CZ6" s="35" t="str">
        <f t="shared" si="11"/>
        <v>-</v>
      </c>
      <c r="DA6" s="35" t="str">
        <f t="shared" si="11"/>
        <v>-</v>
      </c>
      <c r="DB6" s="35">
        <f t="shared" si="11"/>
        <v>95.66</v>
      </c>
      <c r="DC6" s="35" t="str">
        <f t="shared" si="11"/>
        <v>-</v>
      </c>
      <c r="DD6" s="35" t="str">
        <f t="shared" si="11"/>
        <v>-</v>
      </c>
      <c r="DE6" s="35" t="str">
        <f t="shared" si="11"/>
        <v>-</v>
      </c>
      <c r="DF6" s="35" t="str">
        <f t="shared" si="11"/>
        <v>-</v>
      </c>
      <c r="DG6" s="35">
        <f t="shared" si="11"/>
        <v>91.45</v>
      </c>
      <c r="DH6" s="34" t="str">
        <f>IF(DH7="","",IF(DH7="-","【-】","【"&amp;SUBSTITUTE(TEXT(DH7,"#,##0.00"),"-","△")&amp;"】"))</f>
        <v>【95.57】</v>
      </c>
      <c r="DI6" s="35" t="str">
        <f>IF(DI7="",NA(),DI7)</f>
        <v>-</v>
      </c>
      <c r="DJ6" s="35" t="str">
        <f t="shared" ref="DJ6:DR6" si="12">IF(DJ7="",NA(),DJ7)</f>
        <v>-</v>
      </c>
      <c r="DK6" s="35" t="str">
        <f t="shared" si="12"/>
        <v>-</v>
      </c>
      <c r="DL6" s="35" t="str">
        <f t="shared" si="12"/>
        <v>-</v>
      </c>
      <c r="DM6" s="35">
        <f t="shared" si="12"/>
        <v>3.72</v>
      </c>
      <c r="DN6" s="35" t="str">
        <f t="shared" si="12"/>
        <v>-</v>
      </c>
      <c r="DO6" s="35" t="str">
        <f t="shared" si="12"/>
        <v>-</v>
      </c>
      <c r="DP6" s="35" t="str">
        <f t="shared" si="12"/>
        <v>-</v>
      </c>
      <c r="DQ6" s="35" t="str">
        <f t="shared" si="12"/>
        <v>-</v>
      </c>
      <c r="DR6" s="35">
        <f t="shared" si="12"/>
        <v>14.8</v>
      </c>
      <c r="DS6" s="34" t="str">
        <f>IF(DS7="","",IF(DS7="-","【-】","【"&amp;SUBSTITUTE(TEXT(DS7,"#,##0.00"),"-","△")&amp;"】"))</f>
        <v>【36.52】</v>
      </c>
      <c r="DT6" s="35" t="str">
        <f>IF(DT7="",NA(),DT7)</f>
        <v>-</v>
      </c>
      <c r="DU6" s="35" t="str">
        <f t="shared" ref="DU6:EC6" si="13">IF(DU7="",NA(),DU7)</f>
        <v>-</v>
      </c>
      <c r="DV6" s="35" t="str">
        <f t="shared" si="13"/>
        <v>-</v>
      </c>
      <c r="DW6" s="35" t="str">
        <f t="shared" si="13"/>
        <v>-</v>
      </c>
      <c r="DX6" s="35">
        <f t="shared" si="13"/>
        <v>2.86</v>
      </c>
      <c r="DY6" s="35" t="str">
        <f t="shared" si="13"/>
        <v>-</v>
      </c>
      <c r="DZ6" s="35" t="str">
        <f t="shared" si="13"/>
        <v>-</v>
      </c>
      <c r="EA6" s="35" t="str">
        <f t="shared" si="13"/>
        <v>-</v>
      </c>
      <c r="EB6" s="35" t="str">
        <f t="shared" si="13"/>
        <v>-</v>
      </c>
      <c r="EC6" s="35">
        <f t="shared" si="13"/>
        <v>0.1</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272281</v>
      </c>
      <c r="D7" s="37">
        <v>46</v>
      </c>
      <c r="E7" s="37">
        <v>17</v>
      </c>
      <c r="F7" s="37">
        <v>1</v>
      </c>
      <c r="G7" s="37">
        <v>0</v>
      </c>
      <c r="H7" s="37" t="s">
        <v>96</v>
      </c>
      <c r="I7" s="37" t="s">
        <v>97</v>
      </c>
      <c r="J7" s="37" t="s">
        <v>98</v>
      </c>
      <c r="K7" s="37" t="s">
        <v>99</v>
      </c>
      <c r="L7" s="37" t="s">
        <v>100</v>
      </c>
      <c r="M7" s="37" t="s">
        <v>101</v>
      </c>
      <c r="N7" s="38" t="s">
        <v>102</v>
      </c>
      <c r="O7" s="38">
        <v>70.88</v>
      </c>
      <c r="P7" s="38">
        <v>57.86</v>
      </c>
      <c r="Q7" s="38">
        <v>84.87</v>
      </c>
      <c r="R7" s="38">
        <v>2830</v>
      </c>
      <c r="S7" s="38">
        <v>61149</v>
      </c>
      <c r="T7" s="38">
        <v>48.98</v>
      </c>
      <c r="U7" s="38">
        <v>1248.45</v>
      </c>
      <c r="V7" s="38">
        <v>35175</v>
      </c>
      <c r="W7" s="38">
        <v>6.62</v>
      </c>
      <c r="X7" s="38">
        <v>5313.44</v>
      </c>
      <c r="Y7" s="38" t="s">
        <v>102</v>
      </c>
      <c r="Z7" s="38" t="s">
        <v>102</v>
      </c>
      <c r="AA7" s="38" t="s">
        <v>102</v>
      </c>
      <c r="AB7" s="38" t="s">
        <v>102</v>
      </c>
      <c r="AC7" s="38">
        <v>107.42</v>
      </c>
      <c r="AD7" s="38" t="s">
        <v>102</v>
      </c>
      <c r="AE7" s="38" t="s">
        <v>102</v>
      </c>
      <c r="AF7" s="38" t="s">
        <v>102</v>
      </c>
      <c r="AG7" s="38" t="s">
        <v>102</v>
      </c>
      <c r="AH7" s="38">
        <v>104.59</v>
      </c>
      <c r="AI7" s="38">
        <v>106.67</v>
      </c>
      <c r="AJ7" s="38" t="s">
        <v>102</v>
      </c>
      <c r="AK7" s="38" t="s">
        <v>102</v>
      </c>
      <c r="AL7" s="38" t="s">
        <v>102</v>
      </c>
      <c r="AM7" s="38" t="s">
        <v>102</v>
      </c>
      <c r="AN7" s="38">
        <v>0</v>
      </c>
      <c r="AO7" s="38" t="s">
        <v>102</v>
      </c>
      <c r="AP7" s="38" t="s">
        <v>102</v>
      </c>
      <c r="AQ7" s="38" t="s">
        <v>102</v>
      </c>
      <c r="AR7" s="38" t="s">
        <v>102</v>
      </c>
      <c r="AS7" s="38">
        <v>0.83</v>
      </c>
      <c r="AT7" s="38">
        <v>3.64</v>
      </c>
      <c r="AU7" s="38" t="s">
        <v>102</v>
      </c>
      <c r="AV7" s="38" t="s">
        <v>102</v>
      </c>
      <c r="AW7" s="38" t="s">
        <v>102</v>
      </c>
      <c r="AX7" s="38" t="s">
        <v>102</v>
      </c>
      <c r="AY7" s="38">
        <v>32.25</v>
      </c>
      <c r="AZ7" s="38" t="s">
        <v>102</v>
      </c>
      <c r="BA7" s="38" t="s">
        <v>102</v>
      </c>
      <c r="BB7" s="38" t="s">
        <v>102</v>
      </c>
      <c r="BC7" s="38" t="s">
        <v>102</v>
      </c>
      <c r="BD7" s="38">
        <v>57.6</v>
      </c>
      <c r="BE7" s="38">
        <v>67.52</v>
      </c>
      <c r="BF7" s="38" t="s">
        <v>102</v>
      </c>
      <c r="BG7" s="38" t="s">
        <v>102</v>
      </c>
      <c r="BH7" s="38" t="s">
        <v>102</v>
      </c>
      <c r="BI7" s="38" t="s">
        <v>102</v>
      </c>
      <c r="BJ7" s="38">
        <v>714.38</v>
      </c>
      <c r="BK7" s="38" t="s">
        <v>102</v>
      </c>
      <c r="BL7" s="38" t="s">
        <v>102</v>
      </c>
      <c r="BM7" s="38" t="s">
        <v>102</v>
      </c>
      <c r="BN7" s="38" t="s">
        <v>102</v>
      </c>
      <c r="BO7" s="38">
        <v>1008.36</v>
      </c>
      <c r="BP7" s="38">
        <v>705.21</v>
      </c>
      <c r="BQ7" s="38" t="s">
        <v>102</v>
      </c>
      <c r="BR7" s="38" t="s">
        <v>102</v>
      </c>
      <c r="BS7" s="38" t="s">
        <v>102</v>
      </c>
      <c r="BT7" s="38" t="s">
        <v>102</v>
      </c>
      <c r="BU7" s="38">
        <v>139.94999999999999</v>
      </c>
      <c r="BV7" s="38" t="s">
        <v>102</v>
      </c>
      <c r="BW7" s="38" t="s">
        <v>102</v>
      </c>
      <c r="BX7" s="38" t="s">
        <v>102</v>
      </c>
      <c r="BY7" s="38" t="s">
        <v>102</v>
      </c>
      <c r="BZ7" s="38">
        <v>85.67</v>
      </c>
      <c r="CA7" s="38">
        <v>98.96</v>
      </c>
      <c r="CB7" s="38" t="s">
        <v>102</v>
      </c>
      <c r="CC7" s="38" t="s">
        <v>102</v>
      </c>
      <c r="CD7" s="38" t="s">
        <v>102</v>
      </c>
      <c r="CE7" s="38" t="s">
        <v>102</v>
      </c>
      <c r="CF7" s="38">
        <v>126.91</v>
      </c>
      <c r="CG7" s="38" t="s">
        <v>102</v>
      </c>
      <c r="CH7" s="38" t="s">
        <v>102</v>
      </c>
      <c r="CI7" s="38" t="s">
        <v>102</v>
      </c>
      <c r="CJ7" s="38" t="s">
        <v>102</v>
      </c>
      <c r="CK7" s="38">
        <v>146.12</v>
      </c>
      <c r="CL7" s="38">
        <v>134.52000000000001</v>
      </c>
      <c r="CM7" s="38" t="s">
        <v>102</v>
      </c>
      <c r="CN7" s="38" t="s">
        <v>102</v>
      </c>
      <c r="CO7" s="38" t="s">
        <v>102</v>
      </c>
      <c r="CP7" s="38" t="s">
        <v>102</v>
      </c>
      <c r="CQ7" s="38" t="s">
        <v>102</v>
      </c>
      <c r="CR7" s="38" t="s">
        <v>102</v>
      </c>
      <c r="CS7" s="38" t="s">
        <v>102</v>
      </c>
      <c r="CT7" s="38" t="s">
        <v>102</v>
      </c>
      <c r="CU7" s="38" t="s">
        <v>102</v>
      </c>
      <c r="CV7" s="38">
        <v>56.39</v>
      </c>
      <c r="CW7" s="38">
        <v>59.57</v>
      </c>
      <c r="CX7" s="38" t="s">
        <v>102</v>
      </c>
      <c r="CY7" s="38" t="s">
        <v>102</v>
      </c>
      <c r="CZ7" s="38" t="s">
        <v>102</v>
      </c>
      <c r="DA7" s="38" t="s">
        <v>102</v>
      </c>
      <c r="DB7" s="38">
        <v>95.66</v>
      </c>
      <c r="DC7" s="38" t="s">
        <v>102</v>
      </c>
      <c r="DD7" s="38" t="s">
        <v>102</v>
      </c>
      <c r="DE7" s="38" t="s">
        <v>102</v>
      </c>
      <c r="DF7" s="38" t="s">
        <v>102</v>
      </c>
      <c r="DG7" s="38">
        <v>91.45</v>
      </c>
      <c r="DH7" s="38">
        <v>95.57</v>
      </c>
      <c r="DI7" s="38" t="s">
        <v>102</v>
      </c>
      <c r="DJ7" s="38" t="s">
        <v>102</v>
      </c>
      <c r="DK7" s="38" t="s">
        <v>102</v>
      </c>
      <c r="DL7" s="38" t="s">
        <v>102</v>
      </c>
      <c r="DM7" s="38">
        <v>3.72</v>
      </c>
      <c r="DN7" s="38" t="s">
        <v>102</v>
      </c>
      <c r="DO7" s="38" t="s">
        <v>102</v>
      </c>
      <c r="DP7" s="38" t="s">
        <v>102</v>
      </c>
      <c r="DQ7" s="38" t="s">
        <v>102</v>
      </c>
      <c r="DR7" s="38">
        <v>14.8</v>
      </c>
      <c r="DS7" s="38">
        <v>36.520000000000003</v>
      </c>
      <c r="DT7" s="38" t="s">
        <v>102</v>
      </c>
      <c r="DU7" s="38" t="s">
        <v>102</v>
      </c>
      <c r="DV7" s="38" t="s">
        <v>102</v>
      </c>
      <c r="DW7" s="38" t="s">
        <v>102</v>
      </c>
      <c r="DX7" s="38">
        <v>2.86</v>
      </c>
      <c r="DY7" s="38" t="s">
        <v>102</v>
      </c>
      <c r="DZ7" s="38" t="s">
        <v>102</v>
      </c>
      <c r="EA7" s="38" t="s">
        <v>102</v>
      </c>
      <c r="EB7" s="38" t="s">
        <v>102</v>
      </c>
      <c r="EC7" s="38">
        <v>0.1</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大阪府</cp:lastModifiedBy>
  <cp:lastPrinted>2022-02-02T02:45:05Z</cp:lastPrinted>
  <dcterms:created xsi:type="dcterms:W3CDTF">2021-12-03T07:15:36Z</dcterms:created>
  <dcterms:modified xsi:type="dcterms:W3CDTF">2022-02-09T01:03:54Z</dcterms:modified>
  <cp:category/>
</cp:coreProperties>
</file>