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7 藤井寺市○\"/>
    </mc:Choice>
  </mc:AlternateContent>
  <workbookProtection workbookAlgorithmName="SHA-512" workbookHashValue="yqQH1igsbd62X5bU/YEcs8s5C+tKgw+VeQkQSMUqklvRy5yeu4t2HLPZpB79Uyep7C1JA6NVDxsa4EDR7WwKKw==" workbookSaltValue="hvXO4O4CxcPGTeMPHUN9Qw==" workbookSpinCount="100000" lockStructure="1"/>
  <bookViews>
    <workbookView xWindow="29760" yWindow="1110" windowWidth="21600" windowHeight="1122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BZ51" i="4"/>
  <c r="IE76" i="4"/>
  <c r="GQ30" i="4"/>
  <c r="BG30" i="4"/>
  <c r="HP76" i="4"/>
  <c r="BG51" i="4"/>
  <c r="AV76" i="4"/>
  <c r="KO51" i="4"/>
  <c r="KO30" i="4"/>
  <c r="LE76" i="4"/>
  <c r="FX51" i="4"/>
  <c r="FX30" i="4"/>
  <c r="HA76" i="4"/>
  <c r="AN51" i="4"/>
  <c r="FE30" i="4"/>
  <c r="KP76" i="4"/>
  <c r="AN30" i="4"/>
  <c r="FE51" i="4"/>
  <c r="JV30" i="4"/>
  <c r="AG76" i="4"/>
  <c r="JV51" i="4"/>
  <c r="KA76" i="4"/>
  <c r="EL51" i="4"/>
  <c r="JC30" i="4"/>
  <c r="U30" i="4"/>
  <c r="R76" i="4"/>
  <c r="GL76" i="4"/>
  <c r="U51" i="4"/>
  <c r="EL30" i="4"/>
  <c r="JC51"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<sst xmlns="http://schemas.openxmlformats.org/spreadsheetml/2006/main" count="278" uniqueCount="137">
  <si>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</si>
  <si>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</si>
  <si>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</si>
  <si>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</si>
  <si>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</si>
  <si>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</si>
  <si>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</si>
  <si>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</si>
  <si>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</si>
  <si>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</si>
  <si>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</si>
  <si>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</si>
  <si>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</si>
  <si>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</si>
  <si>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</si>
  <si>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</si>
  <si>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</si>
  <si>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</si>
  <si>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</si>
  <si>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</si>
  <si>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</si>
  <si>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</si>
  <si>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</si>
  <si>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</si>
  <si>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</si>
  <si>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</si>
  <si>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</si>
  <si>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</si>
  <si>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</si>
  <si>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</si>
  <si>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</si>
  <si>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</si>
  <si>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</si>
  <si>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</si>
  <si>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</si>
  <si>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</si>
  <si>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</si>
  <si>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</si>
  <si>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</si>
  <si>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</si>
  <si>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</si>
  <si>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</si>
  <si>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</si>
  <si>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</si>
  <si>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</si>
  <si>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</si>
  <si>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</si>
  <si>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</si>
  <si>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</si>
  <si>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</si>
  <si>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</si>
  <si>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</si>
  <si>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</si>
  <si>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</si>
  <si>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</si>
  <si>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</si>
  <si>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</si>
  <si>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</si>
  <si>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</si>
  <si>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</si>
  <si>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</si>
  <si>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</si>
  <si>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</si>
  <si>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</si>
  <si>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</si>
  <si>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</si>
  <si>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</si>
  <si>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</si>
  <si>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</si>
  <si>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</si>
  <si>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</si>
  <si>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</si>
  <si>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</si>
  <si>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</si>
  <si>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</si>
  <si>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</si>
  <si>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</si>
  <si>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</si>
  <si>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</si>
  <si>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</si>
  <si>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</si>
  <si>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</si>
  <si>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</si>
  <si>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</si>
  <si>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</si>
  <si>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</si>
  <si>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</si>
  <si>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</si>
  <si>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</si>
  <si>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</si>
  <si>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</si>
  <si>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</si>
  <si>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</si>
  <si>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</si>
  <si>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</si>
  <si>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</si>
  <si>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</si>
  <si>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</si>
  <si>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</si>
  <si>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</si>
  <si>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</si>
  <si>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</si>
  <si>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</si>
  <si>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</si>
  <si>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当該値(N-4)</t>
    <phoneticPr fontId="5"/>
  </si>
  <si>
    <t>当該値(N-3)</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</si>
  <si>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</si>
  <si>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</si>
  <si>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</si>
  <si>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</si>
  <si>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</si>
  <si>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</si>
  <si>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</si>
  <si>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</si>
  <si>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</si>
  <si>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藤井寺市</t>
  </si>
  <si>
    <t>藤井寺市立藤井寺駅南駐車場</t>
  </si>
  <si>
    <t>法非適用</t>
  </si>
  <si>
    <t>駐車場整備事業</t>
  </si>
  <si>
    <t>-</t>
  </si>
  <si>
    <t>Ａ１Ｂ１</t>
  </si>
  <si>
    <t>非設置</t>
  </si>
  <si>
    <t>該当数値なし</t>
  </si>
  <si>
    <t>その他駐車場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</si>
  <si>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</si>
  <si>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</si>
  <si>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</si>
  <si>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</si>
  <si>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</si>
  <si>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</si>
  <si>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</si>
  <si>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</si>
  <si>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</si>
  <si>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27年度に地方債の償還が終わり、令和元年度まで継続して黒字経営が続いていたが、新型コロナウイルス感染症の影響による利用者の減少により、稼働率は下がり、収益的収支比率は45.1ポイント減少した。
</t>
    <rPh sb="1" eb="3">
      <t>ヘイセイ</t>
    </rPh>
    <rPh sb="5" eb="7">
      <t>ネンド</t>
    </rPh>
    <rPh sb="8" eb="11">
      <t>チホウサイ</t>
    </rPh>
    <rPh sb="12" eb="14">
      <t>ショウカン</t>
    </rPh>
    <rPh sb="15" eb="16">
      <t>オ</t>
    </rPh>
    <rPh sb="19" eb="21">
      <t>レイワ</t>
    </rPh>
    <rPh sb="21" eb="22">
      <t>モト</t>
    </rPh>
    <rPh sb="22" eb="24">
      <t>ネンド</t>
    </rPh>
    <rPh sb="26" eb="28">
      <t>ケイゾク</t>
    </rPh>
    <rPh sb="30" eb="32">
      <t>クロジ</t>
    </rPh>
    <rPh sb="32" eb="34">
      <t>ケイエイ</t>
    </rPh>
    <rPh sb="35" eb="36">
      <t>ツヅ</t>
    </rPh>
    <rPh sb="42" eb="44">
      <t>シンガタ</t>
    </rPh>
    <rPh sb="51" eb="54">
      <t>カンセンショウ</t>
    </rPh>
    <rPh sb="55" eb="57">
      <t>エイキョウ</t>
    </rPh>
    <rPh sb="60" eb="63">
      <t>リヨウシャ</t>
    </rPh>
    <rPh sb="64" eb="66">
      <t>ゲンショウ</t>
    </rPh>
    <rPh sb="70" eb="72">
      <t>カドウ</t>
    </rPh>
    <rPh sb="72" eb="73">
      <t>リツ</t>
    </rPh>
    <rPh sb="74" eb="75">
      <t>サ</t>
    </rPh>
    <rPh sb="78" eb="80">
      <t>シュウエキ</t>
    </rPh>
    <rPh sb="80" eb="81">
      <t>テキ</t>
    </rPh>
    <rPh sb="81" eb="83">
      <t>シュウシ</t>
    </rPh>
    <rPh sb="83" eb="85">
      <t>ヒリツ</t>
    </rPh>
    <rPh sb="94" eb="96">
      <t>ゲンショウ</t>
    </rPh>
    <phoneticPr fontId="5"/>
  </si>
  <si>
    <t>　新型コロナウイルス感染症の影響による利用者の減少により、稼働率は、16.6ポイント減少した。また、類似施設平均値と比較すると、低水準で推移しており、この要因として、周辺に複数の民間駐車場があることや、当該施設の一部において利用可能車種が制限されることが考えられる。</t>
    <rPh sb="29" eb="31">
      <t>カドウ</t>
    </rPh>
    <rPh sb="31" eb="32">
      <t>リツ</t>
    </rPh>
    <rPh sb="50" eb="52">
      <t>ルイジ</t>
    </rPh>
    <rPh sb="52" eb="54">
      <t>シセツ</t>
    </rPh>
    <rPh sb="54" eb="57">
      <t>ヘイキンチ</t>
    </rPh>
    <rPh sb="58" eb="60">
      <t>ヒカク</t>
    </rPh>
    <rPh sb="64" eb="67">
      <t>テイスイジュン</t>
    </rPh>
    <rPh sb="68" eb="70">
      <t>スイイ</t>
    </rPh>
    <rPh sb="77" eb="79">
      <t>ヨウイン</t>
    </rPh>
    <rPh sb="83" eb="85">
      <t>シュウヘン</t>
    </rPh>
    <rPh sb="86" eb="88">
      <t>フクスウ</t>
    </rPh>
    <rPh sb="89" eb="91">
      <t>ミンカン</t>
    </rPh>
    <rPh sb="91" eb="94">
      <t>チュウシャジョウ</t>
    </rPh>
    <rPh sb="101" eb="103">
      <t>トウガイ</t>
    </rPh>
    <rPh sb="103" eb="105">
      <t>シセツ</t>
    </rPh>
    <rPh sb="106" eb="108">
      <t>イチブ</t>
    </rPh>
    <rPh sb="112" eb="114">
      <t>リヨウ</t>
    </rPh>
    <rPh sb="114" eb="116">
      <t>カノウ</t>
    </rPh>
    <rPh sb="116" eb="118">
      <t>シャシュ</t>
    </rPh>
    <rPh sb="119" eb="121">
      <t>セイゲン</t>
    </rPh>
    <rPh sb="127" eb="128">
      <t>カンガ</t>
    </rPh>
    <phoneticPr fontId="5"/>
  </si>
  <si>
    <t xml:space="preserve">　新型コロナウイルス感染症の影響による利用者の減少のため、今年度は厳しい経営状況となった。
　今後は、指定管理手法の見直しによる経営改善の取り組みや、駐車場の構造を立体式から広場式への変更を行い、入出庫しやすい駐車場としてさらなるサービス向上を図り、利便性の向上と稼働率の増加を目指す。
</t>
    <rPh sb="29" eb="32">
      <t>コンネンド</t>
    </rPh>
    <rPh sb="33" eb="34">
      <t>キビ</t>
    </rPh>
    <rPh sb="36" eb="38">
      <t>ケイエイ</t>
    </rPh>
    <rPh sb="38" eb="40">
      <t>ジョウキョウ</t>
    </rPh>
    <rPh sb="47" eb="49">
      <t>コンゴ</t>
    </rPh>
    <rPh sb="75" eb="78">
      <t>チュウシャジョウ</t>
    </rPh>
    <rPh sb="79" eb="81">
      <t>コウゾウ</t>
    </rPh>
    <rPh sb="92" eb="94">
      <t>ヘンコウ</t>
    </rPh>
    <rPh sb="95" eb="96">
      <t>オコナ</t>
    </rPh>
    <phoneticPr fontId="5"/>
  </si>
  <si>
    <t>　平成27年度に地方債を償還し終わり、それ以降は企業債残高対料金収入比率がゼロとなり、継続して良好な傾向にある。</t>
    <rPh sb="15" eb="16">
      <t>オ</t>
    </rPh>
    <rPh sb="21" eb="23">
      <t>イコウ</t>
    </rPh>
    <rPh sb="24" eb="26">
      <t>キギョウ</t>
    </rPh>
    <rPh sb="26" eb="27">
      <t>サイ</t>
    </rPh>
    <rPh sb="27" eb="29">
      <t>ザンダカ</t>
    </rPh>
    <rPh sb="29" eb="30">
      <t>タイ</t>
    </rPh>
    <rPh sb="30" eb="32">
      <t>リョウキン</t>
    </rPh>
    <rPh sb="32" eb="34">
      <t>シュウニュウ</t>
    </rPh>
    <rPh sb="34" eb="36">
      <t>ヒリツ</t>
    </rPh>
    <rPh sb="43" eb="45">
      <t>ケイゾク</t>
    </rPh>
    <rPh sb="47" eb="49">
      <t>リョウコウ</t>
    </rPh>
    <rPh sb="50" eb="52">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</si>
</sst>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149.4</c:v>
                </c:pt>
                <c:pt idx="1">
                  <c:v>143.30000000000001</c:v>
                </c:pt>
                <c:pt idx="2">
                  <c:v>116.4</c:v>
                </c:pt>
                <c:pt idx="3">
                  <c:v>142.5</c:v>
                </c:pt>
                <c:pt idx="4">
                  <c:v>97.4</c:v>
                </c:pt>
              </c:numCache>
            </c:numRef>
          </c:val>
          <c:extLst>
            <c:ext xmlns:c16="http://schemas.microsoft.com/office/drawing/2014/chart" uri="{C3380CC4-5D6E-409C-BE32-E72D297353CC}">
              <c16:uniqueId val="{00000000-2647-408D-B497-96CE9BA8880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2647-408D-B497-96CE9BA8880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3C-47BF-A140-62F63544837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9D3C-47BF-A140-62F63544837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E94-4319-820A-97407E071B8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E94-4319-820A-97407E071B8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A9D-4E0E-A20A-947EC34306C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A9D-4E0E-A20A-947EC34306C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CC-4927-B14B-9B8C558E90D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61CC-4927-B14B-9B8C558E90D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864-40F2-99D3-9216D32BA9E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A864-40F2-99D3-9216D32BA9E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85</c:v>
                </c:pt>
                <c:pt idx="1">
                  <c:v>78.7</c:v>
                </c:pt>
                <c:pt idx="2">
                  <c:v>74</c:v>
                </c:pt>
                <c:pt idx="3">
                  <c:v>78</c:v>
                </c:pt>
                <c:pt idx="4">
                  <c:v>61.4</c:v>
                </c:pt>
              </c:numCache>
            </c:numRef>
          </c:val>
          <c:extLst>
            <c:ext xmlns:c16="http://schemas.microsoft.com/office/drawing/2014/chart" uri="{C3380CC4-5D6E-409C-BE32-E72D297353CC}">
              <c16:uniqueId val="{00000000-81BB-4BA9-98FD-D91E4A32126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81BB-4BA9-98FD-D91E4A32126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32.700000000000003</c:v>
                </c:pt>
                <c:pt idx="1">
                  <c:v>30.2</c:v>
                </c:pt>
                <c:pt idx="2">
                  <c:v>14</c:v>
                </c:pt>
                <c:pt idx="3">
                  <c:v>29.8</c:v>
                </c:pt>
                <c:pt idx="4">
                  <c:v>-2.6</c:v>
                </c:pt>
              </c:numCache>
            </c:numRef>
          </c:val>
          <c:extLst>
            <c:ext xmlns:c16="http://schemas.microsoft.com/office/drawing/2014/chart" uri="{C3380CC4-5D6E-409C-BE32-E72D297353CC}">
              <c16:uniqueId val="{00000000-278A-4031-8955-588F903F355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278A-4031-8955-588F903F355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12352</c:v>
                </c:pt>
                <c:pt idx="1">
                  <c:v>10855</c:v>
                </c:pt>
                <c:pt idx="2">
                  <c:v>4801</c:v>
                </c:pt>
                <c:pt idx="3">
                  <c:v>10498</c:v>
                </c:pt>
                <c:pt idx="4">
                  <c:v>-1</c:v>
                </c:pt>
              </c:numCache>
            </c:numRef>
          </c:val>
          <c:extLst>
            <c:ext xmlns:c16="http://schemas.microsoft.com/office/drawing/2014/chart" uri="{C3380CC4-5D6E-409C-BE32-E72D297353CC}">
              <c16:uniqueId val="{00000000-C3A6-4980-AC51-754E00C62A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C3A6-4980-AC51-754E00C62A4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大阪府藤井寺市　藤井寺市立藤井寺駅南駐車場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3006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149.4</v>
      </c>
      <c r="V31" s="118"/>
      <c r="W31" s="118"/>
      <c r="X31" s="118"/>
      <c r="Y31" s="118"/>
      <c r="Z31" s="118"/>
      <c r="AA31" s="118"/>
      <c r="AB31" s="118"/>
      <c r="AC31" s="118"/>
      <c r="AD31" s="118"/>
      <c r="AE31" s="118"/>
      <c r="AF31" s="118"/>
      <c r="AG31" s="118"/>
      <c r="AH31" s="118"/>
      <c r="AI31" s="118"/>
      <c r="AJ31" s="118"/>
      <c r="AK31" s="118"/>
      <c r="AL31" s="118"/>
      <c r="AM31" s="118"/>
      <c r="AN31" s="118">
        <f>データ!Z7</f>
        <v>143.30000000000001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116.4</v>
      </c>
      <c r="BH31" s="118"/>
      <c r="BI31" s="118"/>
      <c r="BJ31" s="118"/>
      <c r="BK31" s="118"/>
      <c r="BL31" s="118"/>
      <c r="BM31" s="118"/>
      <c r="BN31" s="118"/>
      <c r="BO31" s="118"/>
      <c r="BP31" s="118"/>
      <c r="BQ31" s="118"/>
      <c r="BR31" s="118"/>
      <c r="BS31" s="118"/>
      <c r="BT31" s="118"/>
      <c r="BU31" s="118"/>
      <c r="BV31" s="118"/>
      <c r="BW31" s="118"/>
      <c r="BX31" s="118"/>
      <c r="BY31" s="118"/>
      <c r="BZ31" s="118">
        <f>データ!AB7</f>
        <v>142.5</v>
      </c>
      <c r="CA31" s="118"/>
      <c r="CB31" s="118"/>
      <c r="CC31" s="118"/>
      <c r="CD31" s="118"/>
      <c r="CE31" s="118"/>
      <c r="CF31" s="118"/>
      <c r="CG31" s="118"/>
      <c r="CH31" s="118"/>
      <c r="CI31" s="118"/>
      <c r="CJ31" s="118"/>
      <c r="CK31" s="118"/>
      <c r="CL31" s="118"/>
      <c r="CM31" s="118"/>
      <c r="CN31" s="118"/>
      <c r="CO31" s="118"/>
      <c r="CP31" s="118"/>
      <c r="CQ31" s="118"/>
      <c r="CR31" s="118"/>
      <c r="CS31" s="118">
        <f>データ!AC7</f>
        <v>97.4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85</v>
      </c>
      <c r="JD31" s="120"/>
      <c r="JE31" s="120"/>
      <c r="JF31" s="120"/>
      <c r="JG31" s="120"/>
      <c r="JH31" s="120"/>
      <c r="JI31" s="120"/>
      <c r="JJ31" s="120"/>
      <c r="JK31" s="120"/>
      <c r="JL31" s="120"/>
      <c r="JM31" s="120"/>
      <c r="JN31" s="120"/>
      <c r="JO31" s="120"/>
      <c r="JP31" s="120"/>
      <c r="JQ31" s="120"/>
      <c r="JR31" s="120"/>
      <c r="JS31" s="120"/>
      <c r="JT31" s="120"/>
      <c r="JU31" s="121"/>
      <c r="JV31" s="119">
        <f>データ!DL7</f>
        <v>78.7</v>
      </c>
      <c r="JW31" s="120"/>
      <c r="JX31" s="120"/>
      <c r="JY31" s="120"/>
      <c r="JZ31" s="120"/>
      <c r="KA31" s="120"/>
      <c r="KB31" s="120"/>
      <c r="KC31" s="120"/>
      <c r="KD31" s="120"/>
      <c r="KE31" s="120"/>
      <c r="KF31" s="120"/>
      <c r="KG31" s="120"/>
      <c r="KH31" s="120"/>
      <c r="KI31" s="120"/>
      <c r="KJ31" s="120"/>
      <c r="KK31" s="120"/>
      <c r="KL31" s="120"/>
      <c r="KM31" s="120"/>
      <c r="KN31" s="121"/>
      <c r="KO31" s="119">
        <f>データ!DM7</f>
        <v>74</v>
      </c>
      <c r="KP31" s="120"/>
      <c r="KQ31" s="120"/>
      <c r="KR31" s="120"/>
      <c r="KS31" s="120"/>
      <c r="KT31" s="120"/>
      <c r="KU31" s="120"/>
      <c r="KV31" s="120"/>
      <c r="KW31" s="120"/>
      <c r="KX31" s="120"/>
      <c r="KY31" s="120"/>
      <c r="KZ31" s="120"/>
      <c r="LA31" s="120"/>
      <c r="LB31" s="120"/>
      <c r="LC31" s="120"/>
      <c r="LD31" s="120"/>
      <c r="LE31" s="120"/>
      <c r="LF31" s="120"/>
      <c r="LG31" s="121"/>
      <c r="LH31" s="119">
        <f>データ!DN7</f>
        <v>78</v>
      </c>
      <c r="LI31" s="120"/>
      <c r="LJ31" s="120"/>
      <c r="LK31" s="120"/>
      <c r="LL31" s="120"/>
      <c r="LM31" s="120"/>
      <c r="LN31" s="120"/>
      <c r="LO31" s="120"/>
      <c r="LP31" s="120"/>
      <c r="LQ31" s="120"/>
      <c r="LR31" s="120"/>
      <c r="LS31" s="120"/>
      <c r="LT31" s="120"/>
      <c r="LU31" s="120"/>
      <c r="LV31" s="120"/>
      <c r="LW31" s="120"/>
      <c r="LX31" s="120"/>
      <c r="LY31" s="120"/>
      <c r="LZ31" s="121"/>
      <c r="MA31" s="119">
        <f>データ!DO7</f>
        <v>61.4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32.700000000000003</v>
      </c>
      <c r="EM52" s="118"/>
      <c r="EN52" s="118"/>
      <c r="EO52" s="118"/>
      <c r="EP52" s="118"/>
      <c r="EQ52" s="118"/>
      <c r="ER52" s="118"/>
      <c r="ES52" s="118"/>
      <c r="ET52" s="118"/>
      <c r="EU52" s="118"/>
      <c r="EV52" s="118"/>
      <c r="EW52" s="118"/>
      <c r="EX52" s="118"/>
      <c r="EY52" s="118"/>
      <c r="EZ52" s="118"/>
      <c r="FA52" s="118"/>
      <c r="FB52" s="118"/>
      <c r="FC52" s="118"/>
      <c r="FD52" s="118"/>
      <c r="FE52" s="118">
        <f>データ!BG7</f>
        <v>30.2</v>
      </c>
      <c r="FF52" s="118"/>
      <c r="FG52" s="118"/>
      <c r="FH52" s="118"/>
      <c r="FI52" s="118"/>
      <c r="FJ52" s="118"/>
      <c r="FK52" s="118"/>
      <c r="FL52" s="118"/>
      <c r="FM52" s="118"/>
      <c r="FN52" s="118"/>
      <c r="FO52" s="118"/>
      <c r="FP52" s="118"/>
      <c r="FQ52" s="118"/>
      <c r="FR52" s="118"/>
      <c r="FS52" s="118"/>
      <c r="FT52" s="118"/>
      <c r="FU52" s="118"/>
      <c r="FV52" s="118"/>
      <c r="FW52" s="118"/>
      <c r="FX52" s="118">
        <f>データ!BH7</f>
        <v>14</v>
      </c>
      <c r="FY52" s="118"/>
      <c r="FZ52" s="118"/>
      <c r="GA52" s="118"/>
      <c r="GB52" s="118"/>
      <c r="GC52" s="118"/>
      <c r="GD52" s="118"/>
      <c r="GE52" s="118"/>
      <c r="GF52" s="118"/>
      <c r="GG52" s="118"/>
      <c r="GH52" s="118"/>
      <c r="GI52" s="118"/>
      <c r="GJ52" s="118"/>
      <c r="GK52" s="118"/>
      <c r="GL52" s="118"/>
      <c r="GM52" s="118"/>
      <c r="GN52" s="118"/>
      <c r="GO52" s="118"/>
      <c r="GP52" s="118"/>
      <c r="GQ52" s="118">
        <f>データ!BI7</f>
        <v>29.8</v>
      </c>
      <c r="GR52" s="118"/>
      <c r="GS52" s="118"/>
      <c r="GT52" s="118"/>
      <c r="GU52" s="118"/>
      <c r="GV52" s="118"/>
      <c r="GW52" s="118"/>
      <c r="GX52" s="118"/>
      <c r="GY52" s="118"/>
      <c r="GZ52" s="118"/>
      <c r="HA52" s="118"/>
      <c r="HB52" s="118"/>
      <c r="HC52" s="118"/>
      <c r="HD52" s="118"/>
      <c r="HE52" s="118"/>
      <c r="HF52" s="118"/>
      <c r="HG52" s="118"/>
      <c r="HH52" s="118"/>
      <c r="HI52" s="118"/>
      <c r="HJ52" s="118">
        <f>データ!BJ7</f>
        <v>-2.6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12352</v>
      </c>
      <c r="JD52" s="125"/>
      <c r="JE52" s="125"/>
      <c r="JF52" s="125"/>
      <c r="JG52" s="125"/>
      <c r="JH52" s="125"/>
      <c r="JI52" s="125"/>
      <c r="JJ52" s="125"/>
      <c r="JK52" s="125"/>
      <c r="JL52" s="125"/>
      <c r="JM52" s="125"/>
      <c r="JN52" s="125"/>
      <c r="JO52" s="125"/>
      <c r="JP52" s="125"/>
      <c r="JQ52" s="125"/>
      <c r="JR52" s="125"/>
      <c r="JS52" s="125"/>
      <c r="JT52" s="125"/>
      <c r="JU52" s="125"/>
      <c r="JV52" s="125">
        <f>データ!BR7</f>
        <v>10855</v>
      </c>
      <c r="JW52" s="125"/>
      <c r="JX52" s="125"/>
      <c r="JY52" s="125"/>
      <c r="JZ52" s="125"/>
      <c r="KA52" s="125"/>
      <c r="KB52" s="125"/>
      <c r="KC52" s="125"/>
      <c r="KD52" s="125"/>
      <c r="KE52" s="125"/>
      <c r="KF52" s="125"/>
      <c r="KG52" s="125"/>
      <c r="KH52" s="125"/>
      <c r="KI52" s="125"/>
      <c r="KJ52" s="125"/>
      <c r="KK52" s="125"/>
      <c r="KL52" s="125"/>
      <c r="KM52" s="125"/>
      <c r="KN52" s="125"/>
      <c r="KO52" s="125">
        <f>データ!BS7</f>
        <v>4801</v>
      </c>
      <c r="KP52" s="125"/>
      <c r="KQ52" s="125"/>
      <c r="KR52" s="125"/>
      <c r="KS52" s="125"/>
      <c r="KT52" s="125"/>
      <c r="KU52" s="125"/>
      <c r="KV52" s="125"/>
      <c r="KW52" s="125"/>
      <c r="KX52" s="125"/>
      <c r="KY52" s="125"/>
      <c r="KZ52" s="125"/>
      <c r="LA52" s="125"/>
      <c r="LB52" s="125"/>
      <c r="LC52" s="125"/>
      <c r="LD52" s="125"/>
      <c r="LE52" s="125"/>
      <c r="LF52" s="125"/>
      <c r="LG52" s="125"/>
      <c r="LH52" s="125">
        <f>データ!BT7</f>
        <v>10498</v>
      </c>
      <c r="LI52" s="125"/>
      <c r="LJ52" s="125"/>
      <c r="LK52" s="125"/>
      <c r="LL52" s="125"/>
      <c r="LM52" s="125"/>
      <c r="LN52" s="125"/>
      <c r="LO52" s="125"/>
      <c r="LP52" s="125"/>
      <c r="LQ52" s="125"/>
      <c r="LR52" s="125"/>
      <c r="LS52" s="125"/>
      <c r="LT52" s="125"/>
      <c r="LU52" s="125"/>
      <c r="LV52" s="125"/>
      <c r="LW52" s="125"/>
      <c r="LX52" s="125"/>
      <c r="LY52" s="125"/>
      <c r="LZ52" s="125"/>
      <c r="MA52" s="125">
        <f>データ!BU7</f>
        <v>-1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104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hw3p0Ea2jp2UZSeMbsKcemeDXRNLn79HtdInDK7cnTviCQ/TBVGD1LSAKiz0YoMUShB7JSC/D5ajCtLcFbPkVw==" saltValue="jWpyf9BxmTeh9OQO8jNWH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102</v>
      </c>
      <c r="AO5" s="59" t="s">
        <v>94</v>
      </c>
      <c r="AP5" s="59" t="s">
        <v>95</v>
      </c>
      <c r="AQ5" s="59" t="s">
        <v>96</v>
      </c>
      <c r="AR5" s="59" t="s">
        <v>97</v>
      </c>
      <c r="AS5" s="59" t="s">
        <v>98</v>
      </c>
      <c r="AT5" s="59" t="s">
        <v>99</v>
      </c>
      <c r="AU5" s="59" t="s">
        <v>103</v>
      </c>
      <c r="AV5" s="59" t="s">
        <v>90</v>
      </c>
      <c r="AW5" s="59" t="s">
        <v>100</v>
      </c>
      <c r="AX5" s="59" t="s">
        <v>92</v>
      </c>
      <c r="AY5" s="59" t="s">
        <v>102</v>
      </c>
      <c r="AZ5" s="59" t="s">
        <v>94</v>
      </c>
      <c r="BA5" s="59" t="s">
        <v>95</v>
      </c>
      <c r="BB5" s="59" t="s">
        <v>96</v>
      </c>
      <c r="BC5" s="59" t="s">
        <v>97</v>
      </c>
      <c r="BD5" s="59" t="s">
        <v>98</v>
      </c>
      <c r="BE5" s="59" t="s">
        <v>99</v>
      </c>
      <c r="BF5" s="59" t="s">
        <v>104</v>
      </c>
      <c r="BG5" s="59" t="s">
        <v>105</v>
      </c>
      <c r="BH5" s="59" t="s">
        <v>91</v>
      </c>
      <c r="BI5" s="59" t="s">
        <v>92</v>
      </c>
      <c r="BJ5" s="59" t="s">
        <v>102</v>
      </c>
      <c r="BK5" s="59" t="s">
        <v>94</v>
      </c>
      <c r="BL5" s="59" t="s">
        <v>95</v>
      </c>
      <c r="BM5" s="59" t="s">
        <v>96</v>
      </c>
      <c r="BN5" s="59" t="s">
        <v>97</v>
      </c>
      <c r="BO5" s="59" t="s">
        <v>98</v>
      </c>
      <c r="BP5" s="59" t="s">
        <v>99</v>
      </c>
      <c r="BQ5" s="59" t="s">
        <v>103</v>
      </c>
      <c r="BR5" s="59" t="s">
        <v>106</v>
      </c>
      <c r="BS5" s="59" t="s">
        <v>107</v>
      </c>
      <c r="BT5" s="59" t="s">
        <v>101</v>
      </c>
      <c r="BU5" s="59" t="s">
        <v>108</v>
      </c>
      <c r="BV5" s="59" t="s">
        <v>94</v>
      </c>
      <c r="BW5" s="59" t="s">
        <v>95</v>
      </c>
      <c r="BX5" s="59" t="s">
        <v>96</v>
      </c>
      <c r="BY5" s="59" t="s">
        <v>97</v>
      </c>
      <c r="BZ5" s="59" t="s">
        <v>98</v>
      </c>
      <c r="CA5" s="59" t="s">
        <v>99</v>
      </c>
      <c r="CB5" s="59" t="s">
        <v>89</v>
      </c>
      <c r="CC5" s="59" t="s">
        <v>90</v>
      </c>
      <c r="CD5" s="59" t="s">
        <v>100</v>
      </c>
      <c r="CE5" s="59" t="s">
        <v>109</v>
      </c>
      <c r="CF5" s="59" t="s">
        <v>102</v>
      </c>
      <c r="CG5" s="59" t="s">
        <v>94</v>
      </c>
      <c r="CH5" s="59" t="s">
        <v>95</v>
      </c>
      <c r="CI5" s="59" t="s">
        <v>96</v>
      </c>
      <c r="CJ5" s="59" t="s">
        <v>97</v>
      </c>
      <c r="CK5" s="59" t="s">
        <v>98</v>
      </c>
      <c r="CL5" s="59" t="s">
        <v>99</v>
      </c>
      <c r="CM5" s="150"/>
      <c r="CN5" s="150"/>
      <c r="CO5" s="59" t="s">
        <v>104</v>
      </c>
      <c r="CP5" s="59" t="s">
        <v>90</v>
      </c>
      <c r="CQ5" s="59" t="s">
        <v>91</v>
      </c>
      <c r="CR5" s="59" t="s">
        <v>109</v>
      </c>
      <c r="CS5" s="59" t="s">
        <v>93</v>
      </c>
      <c r="CT5" s="59" t="s">
        <v>94</v>
      </c>
      <c r="CU5" s="59" t="s">
        <v>95</v>
      </c>
      <c r="CV5" s="59" t="s">
        <v>96</v>
      </c>
      <c r="CW5" s="59" t="s">
        <v>97</v>
      </c>
      <c r="CX5" s="59" t="s">
        <v>98</v>
      </c>
      <c r="CY5" s="59" t="s">
        <v>99</v>
      </c>
      <c r="CZ5" s="59" t="s">
        <v>89</v>
      </c>
      <c r="DA5" s="59" t="s">
        <v>90</v>
      </c>
      <c r="DB5" s="59" t="s">
        <v>100</v>
      </c>
      <c r="DC5" s="59" t="s">
        <v>92</v>
      </c>
      <c r="DD5" s="59" t="s">
        <v>102</v>
      </c>
      <c r="DE5" s="59" t="s">
        <v>94</v>
      </c>
      <c r="DF5" s="59" t="s">
        <v>95</v>
      </c>
      <c r="DG5" s="59" t="s">
        <v>96</v>
      </c>
      <c r="DH5" s="59" t="s">
        <v>97</v>
      </c>
      <c r="DI5" s="59" t="s">
        <v>98</v>
      </c>
      <c r="DJ5" s="59" t="s">
        <v>35</v>
      </c>
      <c r="DK5" s="59" t="s">
        <v>104</v>
      </c>
      <c r="DL5" s="59" t="s">
        <v>106</v>
      </c>
      <c r="DM5" s="59" t="s">
        <v>107</v>
      </c>
      <c r="DN5" s="59" t="s">
        <v>101</v>
      </c>
      <c r="DO5" s="59" t="s">
        <v>93</v>
      </c>
      <c r="DP5" s="59" t="s">
        <v>94</v>
      </c>
      <c r="DQ5" s="59" t="s">
        <v>95</v>
      </c>
      <c r="DR5" s="59" t="s">
        <v>96</v>
      </c>
      <c r="DS5" s="59" t="s">
        <v>97</v>
      </c>
      <c r="DT5" s="59" t="s">
        <v>98</v>
      </c>
      <c r="DU5" s="59" t="s">
        <v>99</v>
      </c>
    </row>
    <row r="6" spans="1:125" s="66" customFormat="1" x14ac:dyDescent="0.15">
      <c r="A6" s="49" t="s">
        <v>110</v>
      </c>
      <c r="B6" s="60">
        <f>B8</f>
        <v>2020</v>
      </c>
      <c r="C6" s="60">
        <f t="shared" ref="C6:X6" si="1">C8</f>
        <v>272264</v>
      </c>
      <c r="D6" s="60">
        <f t="shared" si="1"/>
        <v>47</v>
      </c>
      <c r="E6" s="60">
        <f t="shared" si="1"/>
        <v>14</v>
      </c>
      <c r="F6" s="60">
        <f t="shared" si="1"/>
        <v>0</v>
      </c>
      <c r="G6" s="60">
        <f t="shared" si="1"/>
        <v>1</v>
      </c>
      <c r="H6" s="60" t="str">
        <f>SUBSTITUTE(H8,"　","")</f>
        <v>大阪府藤井寺市</v>
      </c>
      <c r="I6" s="60" t="str">
        <f t="shared" si="1"/>
        <v>藤井寺市立藤井寺駅南駐車場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その他駐車場</v>
      </c>
      <c r="Q6" s="62" t="str">
        <f t="shared" si="1"/>
        <v>立体式</v>
      </c>
      <c r="R6" s="63">
        <f t="shared" si="1"/>
        <v>48</v>
      </c>
      <c r="S6" s="62" t="str">
        <f t="shared" si="1"/>
        <v>駅</v>
      </c>
      <c r="T6" s="62" t="str">
        <f t="shared" si="1"/>
        <v>無</v>
      </c>
      <c r="U6" s="63">
        <f t="shared" si="1"/>
        <v>3006</v>
      </c>
      <c r="V6" s="63">
        <f t="shared" si="1"/>
        <v>127</v>
      </c>
      <c r="W6" s="63">
        <f t="shared" si="1"/>
        <v>300</v>
      </c>
      <c r="X6" s="62" t="str">
        <f t="shared" si="1"/>
        <v>代行制</v>
      </c>
      <c r="Y6" s="64">
        <f>IF(Y8="-",NA(),Y8)</f>
        <v>149.4</v>
      </c>
      <c r="Z6" s="64">
        <f t="shared" ref="Z6:AH6" si="2">IF(Z8="-",NA(),Z8)</f>
        <v>143.30000000000001</v>
      </c>
      <c r="AA6" s="64">
        <f t="shared" si="2"/>
        <v>116.4</v>
      </c>
      <c r="AB6" s="64">
        <f t="shared" si="2"/>
        <v>142.5</v>
      </c>
      <c r="AC6" s="64">
        <f t="shared" si="2"/>
        <v>97.4</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32.700000000000003</v>
      </c>
      <c r="BG6" s="64">
        <f t="shared" ref="BG6:BO6" si="5">IF(BG8="-",NA(),BG8)</f>
        <v>30.2</v>
      </c>
      <c r="BH6" s="64">
        <f t="shared" si="5"/>
        <v>14</v>
      </c>
      <c r="BI6" s="64">
        <f t="shared" si="5"/>
        <v>29.8</v>
      </c>
      <c r="BJ6" s="64">
        <f t="shared" si="5"/>
        <v>-2.6</v>
      </c>
      <c r="BK6" s="64">
        <f t="shared" si="5"/>
        <v>27.9</v>
      </c>
      <c r="BL6" s="64">
        <f t="shared" si="5"/>
        <v>30.9</v>
      </c>
      <c r="BM6" s="64">
        <f t="shared" si="5"/>
        <v>32.4</v>
      </c>
      <c r="BN6" s="64">
        <f t="shared" si="5"/>
        <v>13.1</v>
      </c>
      <c r="BO6" s="64">
        <f t="shared" si="5"/>
        <v>-0.7</v>
      </c>
      <c r="BP6" s="61" t="str">
        <f>IF(BP8="-","",IF(BP8="-","【-】","【"&amp;SUBSTITUTE(TEXT(BP8,"#,##0.0"),"-","△")&amp;"】"))</f>
        <v>【△65.9】</v>
      </c>
      <c r="BQ6" s="65">
        <f>IF(BQ8="-",NA(),BQ8)</f>
        <v>12352</v>
      </c>
      <c r="BR6" s="65">
        <f t="shared" ref="BR6:BZ6" si="6">IF(BR8="-",NA(),BR8)</f>
        <v>10855</v>
      </c>
      <c r="BS6" s="65">
        <f t="shared" si="6"/>
        <v>4801</v>
      </c>
      <c r="BT6" s="65">
        <f t="shared" si="6"/>
        <v>10498</v>
      </c>
      <c r="BU6" s="65">
        <f t="shared" si="6"/>
        <v>-1</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111</v>
      </c>
      <c r="CM6" s="63">
        <f t="shared" ref="CM6:CN6" si="7">CM8</f>
        <v>104</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85</v>
      </c>
      <c r="DL6" s="64">
        <f t="shared" ref="DL6:DT6" si="9">IF(DL8="-",NA(),DL8)</f>
        <v>78.7</v>
      </c>
      <c r="DM6" s="64">
        <f t="shared" si="9"/>
        <v>74</v>
      </c>
      <c r="DN6" s="64">
        <f t="shared" si="9"/>
        <v>78</v>
      </c>
      <c r="DO6" s="64">
        <f t="shared" si="9"/>
        <v>61.4</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113</v>
      </c>
      <c r="B7" s="60">
        <f t="shared" ref="B7:X7" si="10">B8</f>
        <v>2020</v>
      </c>
      <c r="C7" s="60">
        <f t="shared" si="10"/>
        <v>272264</v>
      </c>
      <c r="D7" s="60">
        <f t="shared" si="10"/>
        <v>47</v>
      </c>
      <c r="E7" s="60">
        <f t="shared" si="10"/>
        <v>14</v>
      </c>
      <c r="F7" s="60">
        <f t="shared" si="10"/>
        <v>0</v>
      </c>
      <c r="G7" s="60">
        <f t="shared" si="10"/>
        <v>1</v>
      </c>
      <c r="H7" s="60" t="str">
        <f t="shared" si="10"/>
        <v>大阪府　藤井寺市</v>
      </c>
      <c r="I7" s="60" t="str">
        <f t="shared" si="10"/>
        <v>藤井寺市立藤井寺駅南駐車場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その他駐車場</v>
      </c>
      <c r="Q7" s="62" t="str">
        <f t="shared" si="10"/>
        <v>立体式</v>
      </c>
      <c r="R7" s="63">
        <f t="shared" si="10"/>
        <v>48</v>
      </c>
      <c r="S7" s="62" t="str">
        <f t="shared" si="10"/>
        <v>駅</v>
      </c>
      <c r="T7" s="62" t="str">
        <f t="shared" si="10"/>
        <v>無</v>
      </c>
      <c r="U7" s="63">
        <f t="shared" si="10"/>
        <v>3006</v>
      </c>
      <c r="V7" s="63">
        <f t="shared" si="10"/>
        <v>127</v>
      </c>
      <c r="W7" s="63">
        <f t="shared" si="10"/>
        <v>300</v>
      </c>
      <c r="X7" s="62" t="str">
        <f t="shared" si="10"/>
        <v>代行制</v>
      </c>
      <c r="Y7" s="64">
        <f>Y8</f>
        <v>149.4</v>
      </c>
      <c r="Z7" s="64">
        <f t="shared" ref="Z7:AH7" si="11">Z8</f>
        <v>143.30000000000001</v>
      </c>
      <c r="AA7" s="64">
        <f t="shared" si="11"/>
        <v>116.4</v>
      </c>
      <c r="AB7" s="64">
        <f t="shared" si="11"/>
        <v>142.5</v>
      </c>
      <c r="AC7" s="64">
        <f t="shared" si="11"/>
        <v>97.4</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32.700000000000003</v>
      </c>
      <c r="BG7" s="64">
        <f t="shared" ref="BG7:BO7" si="14">BG8</f>
        <v>30.2</v>
      </c>
      <c r="BH7" s="64">
        <f t="shared" si="14"/>
        <v>14</v>
      </c>
      <c r="BI7" s="64">
        <f t="shared" si="14"/>
        <v>29.8</v>
      </c>
      <c r="BJ7" s="64">
        <f t="shared" si="14"/>
        <v>-2.6</v>
      </c>
      <c r="BK7" s="64">
        <f t="shared" si="14"/>
        <v>27.9</v>
      </c>
      <c r="BL7" s="64">
        <f t="shared" si="14"/>
        <v>30.9</v>
      </c>
      <c r="BM7" s="64">
        <f t="shared" si="14"/>
        <v>32.4</v>
      </c>
      <c r="BN7" s="64">
        <f t="shared" si="14"/>
        <v>13.1</v>
      </c>
      <c r="BO7" s="64">
        <f t="shared" si="14"/>
        <v>-0.7</v>
      </c>
      <c r="BP7" s="61"/>
      <c r="BQ7" s="65">
        <f>BQ8</f>
        <v>12352</v>
      </c>
      <c r="BR7" s="65">
        <f t="shared" ref="BR7:BZ7" si="15">BR8</f>
        <v>10855</v>
      </c>
      <c r="BS7" s="65">
        <f t="shared" si="15"/>
        <v>4801</v>
      </c>
      <c r="BT7" s="65">
        <f t="shared" si="15"/>
        <v>10498</v>
      </c>
      <c r="BU7" s="65">
        <f t="shared" si="15"/>
        <v>-1</v>
      </c>
      <c r="BV7" s="65">
        <f t="shared" si="15"/>
        <v>19504</v>
      </c>
      <c r="BW7" s="65">
        <f t="shared" si="15"/>
        <v>18068</v>
      </c>
      <c r="BX7" s="65">
        <f t="shared" si="15"/>
        <v>25902</v>
      </c>
      <c r="BY7" s="65">
        <f t="shared" si="15"/>
        <v>23067</v>
      </c>
      <c r="BZ7" s="65">
        <f t="shared" si="15"/>
        <v>4197</v>
      </c>
      <c r="CA7" s="63"/>
      <c r="CB7" s="64" t="s">
        <v>114</v>
      </c>
      <c r="CC7" s="64" t="s">
        <v>114</v>
      </c>
      <c r="CD7" s="64" t="s">
        <v>114</v>
      </c>
      <c r="CE7" s="64" t="s">
        <v>114</v>
      </c>
      <c r="CF7" s="64" t="s">
        <v>114</v>
      </c>
      <c r="CG7" s="64" t="s">
        <v>114</v>
      </c>
      <c r="CH7" s="64" t="s">
        <v>114</v>
      </c>
      <c r="CI7" s="64" t="s">
        <v>114</v>
      </c>
      <c r="CJ7" s="64" t="s">
        <v>114</v>
      </c>
      <c r="CK7" s="64" t="s">
        <v>111</v>
      </c>
      <c r="CL7" s="61"/>
      <c r="CM7" s="63">
        <f>CM8</f>
        <v>104</v>
      </c>
      <c r="CN7" s="63">
        <f>CN8</f>
        <v>0</v>
      </c>
      <c r="CO7" s="64" t="s">
        <v>114</v>
      </c>
      <c r="CP7" s="64" t="s">
        <v>114</v>
      </c>
      <c r="CQ7" s="64" t="s">
        <v>114</v>
      </c>
      <c r="CR7" s="64" t="s">
        <v>114</v>
      </c>
      <c r="CS7" s="64" t="s">
        <v>114</v>
      </c>
      <c r="CT7" s="64" t="s">
        <v>114</v>
      </c>
      <c r="CU7" s="64" t="s">
        <v>114</v>
      </c>
      <c r="CV7" s="64" t="s">
        <v>114</v>
      </c>
      <c r="CW7" s="64" t="s">
        <v>114</v>
      </c>
      <c r="CX7" s="64" t="s">
        <v>111</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85</v>
      </c>
      <c r="DL7" s="64">
        <f t="shared" ref="DL7:DT7" si="17">DL8</f>
        <v>78.7</v>
      </c>
      <c r="DM7" s="64">
        <f t="shared" si="17"/>
        <v>74</v>
      </c>
      <c r="DN7" s="64">
        <f t="shared" si="17"/>
        <v>78</v>
      </c>
      <c r="DO7" s="64">
        <f t="shared" si="17"/>
        <v>61.4</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272264</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48</v>
      </c>
      <c r="S8" s="69" t="s">
        <v>125</v>
      </c>
      <c r="T8" s="69" t="s">
        <v>126</v>
      </c>
      <c r="U8" s="70">
        <v>3006</v>
      </c>
      <c r="V8" s="70">
        <v>127</v>
      </c>
      <c r="W8" s="70">
        <v>300</v>
      </c>
      <c r="X8" s="69" t="s">
        <v>127</v>
      </c>
      <c r="Y8" s="71">
        <v>149.4</v>
      </c>
      <c r="Z8" s="71">
        <v>143.30000000000001</v>
      </c>
      <c r="AA8" s="71">
        <v>116.4</v>
      </c>
      <c r="AB8" s="71">
        <v>142.5</v>
      </c>
      <c r="AC8" s="71">
        <v>97.4</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32.700000000000003</v>
      </c>
      <c r="BG8" s="71">
        <v>30.2</v>
      </c>
      <c r="BH8" s="71">
        <v>14</v>
      </c>
      <c r="BI8" s="71">
        <v>29.8</v>
      </c>
      <c r="BJ8" s="71">
        <v>-2.6</v>
      </c>
      <c r="BK8" s="71">
        <v>27.9</v>
      </c>
      <c r="BL8" s="71">
        <v>30.9</v>
      </c>
      <c r="BM8" s="71">
        <v>32.4</v>
      </c>
      <c r="BN8" s="71">
        <v>13.1</v>
      </c>
      <c r="BO8" s="71">
        <v>-0.7</v>
      </c>
      <c r="BP8" s="68">
        <v>-65.900000000000006</v>
      </c>
      <c r="BQ8" s="72">
        <v>12352</v>
      </c>
      <c r="BR8" s="72">
        <v>10855</v>
      </c>
      <c r="BS8" s="72">
        <v>4801</v>
      </c>
      <c r="BT8" s="73">
        <v>10498</v>
      </c>
      <c r="BU8" s="73">
        <v>-1</v>
      </c>
      <c r="BV8" s="72">
        <v>19504</v>
      </c>
      <c r="BW8" s="72">
        <v>18068</v>
      </c>
      <c r="BX8" s="72">
        <v>25902</v>
      </c>
      <c r="BY8" s="72">
        <v>23067</v>
      </c>
      <c r="BZ8" s="72">
        <v>4197</v>
      </c>
      <c r="CA8" s="70">
        <v>3932</v>
      </c>
      <c r="CB8" s="71" t="s">
        <v>119</v>
      </c>
      <c r="CC8" s="71" t="s">
        <v>119</v>
      </c>
      <c r="CD8" s="71" t="s">
        <v>119</v>
      </c>
      <c r="CE8" s="71" t="s">
        <v>119</v>
      </c>
      <c r="CF8" s="71" t="s">
        <v>119</v>
      </c>
      <c r="CG8" s="71" t="s">
        <v>119</v>
      </c>
      <c r="CH8" s="71" t="s">
        <v>119</v>
      </c>
      <c r="CI8" s="71" t="s">
        <v>119</v>
      </c>
      <c r="CJ8" s="71" t="s">
        <v>119</v>
      </c>
      <c r="CK8" s="71" t="s">
        <v>119</v>
      </c>
      <c r="CL8" s="68" t="s">
        <v>119</v>
      </c>
      <c r="CM8" s="70">
        <v>104</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283.7</v>
      </c>
      <c r="DF8" s="71">
        <v>263.39999999999998</v>
      </c>
      <c r="DG8" s="71">
        <v>178.3</v>
      </c>
      <c r="DH8" s="71">
        <v>1310.7</v>
      </c>
      <c r="DI8" s="71">
        <v>110.8</v>
      </c>
      <c r="DJ8" s="68">
        <v>183.4</v>
      </c>
      <c r="DK8" s="71">
        <v>85</v>
      </c>
      <c r="DL8" s="71">
        <v>78.7</v>
      </c>
      <c r="DM8" s="71">
        <v>74</v>
      </c>
      <c r="DN8" s="71">
        <v>78</v>
      </c>
      <c r="DO8" s="71">
        <v>61.4</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2022-02-15T00:04:20Z</cp:lastPrinted>
  <dcterms:created xsi:type="dcterms:W3CDTF">2021-12-17T06:05:33Z</dcterms:created>
  <dcterms:modified xsi:type="dcterms:W3CDTF">2022-02-15T00:04:26Z</dcterms:modified>
  <cp:category/>
</cp:coreProperties>
</file>