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2 柏原市\"/>
    </mc:Choice>
  </mc:AlternateContent>
  <workbookProtection workbookAlgorithmName="SHA-512" workbookHashValue="smkQpZNRAr95KBcmT+ypM4lgp6P1LqWk9QL/zQMSB8bMR/NWYdFJA8xg00igl7Dhlb8JalS/y+SXLD2wAFMFGQ==" workbookSaltValue="BvtOYyOs1ebVDVUVz2Pc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<sst xmlns="http://schemas.openxmlformats.org/spreadsheetml/2006/main" count="240" uniqueCount="118">
  <si>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</si>
  <si>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</si>
  <si>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</si>
  <si>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</si>
  <si>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</si>
  <si>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</si>
  <si>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</si>
  <si>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</si>
  <si>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</si>
  <si>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</si>
  <si>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</si>
  <si>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</si>
  <si>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</si>
  <si>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</si>
  <si>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</si>
  <si>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</si>
  <si>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</si>
  <si>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</si>
  <si>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</si>
  <si>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</si>
  <si>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</si>
  <si>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</si>
  <si>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</si>
  <si>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</si>
  <si>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</si>
  <si>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</si>
  <si>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</si>
  <si>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</si>
  <si>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</si>
  <si>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</si>
  <si>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</si>
  <si>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</si>
  <si>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</si>
  <si>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</si>
  <si>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</si>
  <si>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</si>
  <si>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</si>
  <si>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</si>
  <si>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</si>
  <si>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</si>
  <si>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</si>
  <si>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</si>
  <si>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</si>
  <si>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</si>
  <si>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</si>
  <si>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</si>
  <si>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</si>
  <si>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</si>
  <si>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</si>
  <si>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</si>
  <si>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</si>
  <si>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</si>
  <si>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</si>
  <si>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</si>
  <si>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</si>
  <si>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</si>
  <si>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</si>
  <si>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</si>
  <si>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</si>
  <si>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</si>
  <si>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</si>
  <si>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</si>
  <si>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</si>
  <si>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</si>
  <si>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</si>
  <si>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</si>
  <si>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</si>
  <si>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</si>
  <si>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</si>
  <si>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</si>
  <si>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</si>
  <si>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</si>
  <si>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</si>
  <si>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</si>
  <si>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</si>
  <si>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</si>
  <si>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</si>
  <si>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</si>
  <si>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</si>
  <si>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</si>
  <si>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</si>
  <si>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</si>
  <si>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</si>
  <si>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</si>
  <si>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</si>
  <si>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</si>
  <si>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</si>
  <si>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</si>
  <si>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</si>
  <si>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</si>
  <si>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</si>
  <si>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</si>
  <si>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</si>
  <si>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</si>
  <si>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</si>
  <si>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</si>
  <si>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</si>
  <si>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</si>
  <si>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</si>
  <si>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</si>
  <si>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</si>
  <si>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</si>
  <si>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</si>
  <si>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</si>
  <si>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</si>
  <si>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</si>
  <si>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</si>
  <si>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</si>
  <si>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</si>
  <si>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</si>
  <si>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</si>
  <si>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</si>
  <si>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</si>
  <si>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</si>
  <si>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</si>
  <si>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については、104.99％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前述の通り未償還企業債が比較的多いことから支払利息が多く、類似団体と比べて高い金額となっているものの、令和2年度の⑤経費回収率は100％を超えており、下水道使用料により汚水処理費用を賄うことができています。</t>
    <rPh sb="2" eb="4">
      <t>ケイジョウ</t>
    </rPh>
    <rPh sb="4" eb="6">
      <t>シュウシ</t>
    </rPh>
    <rPh sb="6" eb="8">
      <t>ヒリツ</t>
    </rPh>
    <rPh sb="22" eb="24">
      <t>ゼンネン</t>
    </rPh>
    <rPh sb="24" eb="25">
      <t>ド</t>
    </rPh>
    <rPh sb="26" eb="27">
      <t>ヒ</t>
    </rPh>
    <rPh sb="28" eb="29">
      <t>ツヅ</t>
    </rPh>
    <rPh sb="35" eb="37">
      <t>ウワマワ</t>
    </rPh>
    <rPh sb="39" eb="41">
      <t>ケイジョウ</t>
    </rPh>
    <rPh sb="41" eb="43">
      <t>リエキ</t>
    </rPh>
    <rPh sb="44" eb="46">
      <t>カクホ</t>
    </rPh>
    <rPh sb="57" eb="58">
      <t>ホン</t>
    </rPh>
    <rPh sb="58" eb="59">
      <t>シ</t>
    </rPh>
    <rPh sb="60" eb="62">
      <t>リュウイキ</t>
    </rPh>
    <rPh sb="62" eb="65">
      <t>ゲスイドウ</t>
    </rPh>
    <rPh sb="66" eb="68">
      <t>ジョウリュウ</t>
    </rPh>
    <rPh sb="69" eb="71">
      <t>イチ</t>
    </rPh>
    <rPh sb="73" eb="76">
      <t>チリテキ</t>
    </rPh>
    <rPh sb="77" eb="79">
      <t>リユウ</t>
    </rPh>
    <rPh sb="83" eb="86">
      <t>ゲスイドウ</t>
    </rPh>
    <rPh sb="86" eb="88">
      <t>セイビ</t>
    </rPh>
    <rPh sb="90" eb="92">
      <t>チャクシュ</t>
    </rPh>
    <rPh sb="93" eb="95">
      <t>コウハツ</t>
    </rPh>
    <rPh sb="104" eb="105">
      <t>タ</t>
    </rPh>
    <rPh sb="105" eb="107">
      <t>ダンタイ</t>
    </rPh>
    <rPh sb="108" eb="109">
      <t>クラ</t>
    </rPh>
    <rPh sb="111" eb="113">
      <t>キギョウ</t>
    </rPh>
    <rPh sb="113" eb="114">
      <t>サイ</t>
    </rPh>
    <rPh sb="114" eb="116">
      <t>ショウカン</t>
    </rPh>
    <rPh sb="117" eb="119">
      <t>シンチョク</t>
    </rPh>
    <rPh sb="120" eb="121">
      <t>オク</t>
    </rPh>
    <rPh sb="127" eb="130">
      <t>ミショウカン</t>
    </rPh>
    <rPh sb="130" eb="132">
      <t>キギョウ</t>
    </rPh>
    <rPh sb="132" eb="133">
      <t>サイ</t>
    </rPh>
    <rPh sb="134" eb="137">
      <t>ヒカクテキ</t>
    </rPh>
    <rPh sb="137" eb="138">
      <t>オオ</t>
    </rPh>
    <rPh sb="140" eb="142">
      <t>マイトシ</t>
    </rPh>
    <rPh sb="143" eb="145">
      <t>キギョウ</t>
    </rPh>
    <rPh sb="145" eb="146">
      <t>サイ</t>
    </rPh>
    <rPh sb="146" eb="148">
      <t>ショウカン</t>
    </rPh>
    <rPh sb="148" eb="149">
      <t>ガク</t>
    </rPh>
    <rPh sb="150" eb="151">
      <t>オオ</t>
    </rPh>
    <rPh sb="158" eb="160">
      <t>リュウドウ</t>
    </rPh>
    <rPh sb="160" eb="162">
      <t>ヒリツ</t>
    </rPh>
    <rPh sb="163" eb="165">
      <t>ルイジ</t>
    </rPh>
    <rPh sb="165" eb="167">
      <t>ダンタイ</t>
    </rPh>
    <rPh sb="171" eb="172">
      <t>ヒク</t>
    </rPh>
    <rPh sb="175" eb="177">
      <t>キギョウ</t>
    </rPh>
    <rPh sb="177" eb="178">
      <t>サイ</t>
    </rPh>
    <rPh sb="178" eb="180">
      <t>ザンダカ</t>
    </rPh>
    <rPh sb="180" eb="181">
      <t>タイ</t>
    </rPh>
    <rPh sb="181" eb="183">
      <t>ジギョウ</t>
    </rPh>
    <rPh sb="183" eb="185">
      <t>キボ</t>
    </rPh>
    <rPh sb="185" eb="187">
      <t>ヒリツ</t>
    </rPh>
    <rPh sb="192" eb="194">
      <t>ゲンショウ</t>
    </rPh>
    <rPh sb="194" eb="196">
      <t>ケイコウ</t>
    </rPh>
    <rPh sb="203" eb="205">
      <t>イゼン</t>
    </rPh>
    <rPh sb="208" eb="210">
      <t>ルイジ</t>
    </rPh>
    <rPh sb="210" eb="212">
      <t>ダンタイ</t>
    </rPh>
    <rPh sb="215" eb="216">
      <t>タカ</t>
    </rPh>
    <rPh sb="217" eb="219">
      <t>スウチ</t>
    </rPh>
    <rPh sb="226" eb="229">
      <t>シキンテキ</t>
    </rPh>
    <rPh sb="230" eb="231">
      <t>キビ</t>
    </rPh>
    <rPh sb="233" eb="235">
      <t>ケイエイ</t>
    </rPh>
    <rPh sb="246" eb="248">
      <t>オスイ</t>
    </rPh>
    <rPh sb="248" eb="250">
      <t>ショリ</t>
    </rPh>
    <rPh sb="250" eb="252">
      <t>ゲンカ</t>
    </rPh>
    <rPh sb="263" eb="266">
      <t>ミショウカン</t>
    </rPh>
    <rPh sb="266" eb="268">
      <t>キギョウ</t>
    </rPh>
    <rPh sb="268" eb="269">
      <t>サイ</t>
    </rPh>
    <rPh sb="270" eb="273">
      <t>ヒカクテキ</t>
    </rPh>
    <rPh sb="273" eb="274">
      <t>オオ</t>
    </rPh>
    <rPh sb="284" eb="285">
      <t>オオ</t>
    </rPh>
    <rPh sb="309" eb="311">
      <t>レイワ</t>
    </rPh>
    <rPh sb="312" eb="314">
      <t>ネンド</t>
    </rPh>
    <rPh sb="327" eb="328">
      <t>コ</t>
    </rPh>
    <rPh sb="333" eb="336">
      <t>ゲスイドウ</t>
    </rPh>
    <rPh sb="336" eb="339">
      <t>シヨウリョウ</t>
    </rPh>
    <rPh sb="342" eb="344">
      <t>オスイ</t>
    </rPh>
    <rPh sb="344" eb="346">
      <t>ショリ</t>
    </rPh>
    <rPh sb="346" eb="348">
      <t>ヒヨウ</t>
    </rPh>
    <rPh sb="349" eb="350">
      <t>マカナ</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</si>
  <si>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厳しい経営状況の中で、未整備地区の汚水整備、老朽化施設の更新等の事業を進めて行くために、令和元年度には施設の更新計画として、更新時期の最適化や費用の平準化を図ったストックマネジメント計画を策定しました。また、令和2年度には今後5年間の整備事業計画である公共下水道整備第8次五箇年計画、及び中長期的な経営の基本計画である経営戦略を策定しました。
　今後はこれらの計画に基づいて計画的に事業を推進していきます。</t>
    <rPh sb="108" eb="110">
      <t>コンゴ</t>
    </rPh>
    <rPh sb="166" eb="167">
      <t>ナド</t>
    </rPh>
    <rPh sb="168" eb="170">
      <t>ジギョウ</t>
    </rPh>
    <rPh sb="278" eb="279">
      <t>オヨ</t>
    </rPh>
    <rPh sb="330" eb="332">
      <t>スイシン</t>
    </rPh>
    <phoneticPr fontId="4"/>
  </si>
  <si>
    <t>　①有形固定資産減価償却率については、管渠等の資産の償却により、毎年同程度の増加率となっています。
　また、本市の管渠はまだ法定耐用年数を経過していない比較的新しい管が多く、②管渠老朽化率及び③管渠改善率のとおり、積極的な管路の更新が必要な段階ではありません。</t>
    <rPh sb="2" eb="4">
      <t>ユウケイ</t>
    </rPh>
    <rPh sb="4" eb="6">
      <t>コテイ</t>
    </rPh>
    <rPh sb="6" eb="8">
      <t>シサン</t>
    </rPh>
    <rPh sb="8" eb="10">
      <t>ゲンカ</t>
    </rPh>
    <rPh sb="10" eb="12">
      <t>ショウキャク</t>
    </rPh>
    <rPh sb="12" eb="13">
      <t>リツ</t>
    </rPh>
    <rPh sb="32" eb="34">
      <t>マイトシ</t>
    </rPh>
    <rPh sb="34" eb="37">
      <t>ドウテイド</t>
    </rPh>
    <rPh sb="38" eb="40">
      <t>ゾウカ</t>
    </rPh>
    <rPh sb="40" eb="41">
      <t>リツ</t>
    </rPh>
    <rPh sb="54" eb="55">
      <t>ホン</t>
    </rPh>
    <rPh sb="55" eb="56">
      <t>シ</t>
    </rPh>
    <rPh sb="57" eb="59">
      <t>カンキョ</t>
    </rPh>
    <rPh sb="62" eb="64">
      <t>ホウテイ</t>
    </rPh>
    <rPh sb="64" eb="66">
      <t>タイヨウ</t>
    </rPh>
    <rPh sb="66" eb="68">
      <t>ネンスウ</t>
    </rPh>
    <rPh sb="69" eb="71">
      <t>ケイカ</t>
    </rPh>
    <rPh sb="76" eb="78">
      <t>ヒカク</t>
    </rPh>
    <rPh sb="78" eb="79">
      <t>テキ</t>
    </rPh>
    <rPh sb="79" eb="80">
      <t>アタラ</t>
    </rPh>
    <rPh sb="82" eb="83">
      <t>カン</t>
    </rPh>
    <rPh sb="84" eb="85">
      <t>オオ</t>
    </rPh>
    <rPh sb="88" eb="90">
      <t>カンキョ</t>
    </rPh>
    <rPh sb="90" eb="93">
      <t>ロウキュウカ</t>
    </rPh>
    <rPh sb="93" eb="94">
      <t>リツ</t>
    </rPh>
    <rPh sb="94" eb="95">
      <t>オヨ</t>
    </rPh>
    <rPh sb="97" eb="99">
      <t>カンキョ</t>
    </rPh>
    <rPh sb="99" eb="101">
      <t>カイゼン</t>
    </rPh>
    <rPh sb="101" eb="102">
      <t>リツ</t>
    </rPh>
    <rPh sb="107" eb="110">
      <t>セッキョクテキ</t>
    </rPh>
    <rPh sb="111" eb="113">
      <t>カンロ</t>
    </rPh>
    <rPh sb="114" eb="116">
      <t>コウシン</t>
    </rPh>
    <rPh sb="117" eb="119">
      <t>ヒツヨウ</t>
    </rPh>
    <rPh sb="120" eb="122">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</si>
</sst>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6E-48BA-BEBC-D2244152404F}"/>
            </c:ext>
          </c:extLst>
        </c:ser>
        <c:dLbls>
          <c:showLegendKey val="0"/>
          <c:showVal val="0"/>
          <c:showCatName val="0"/>
          <c:showSerName val="0"/>
          <c:showPercent val="0"/>
          <c:showBubbleSize val="0"/>
        </c:dLbls>
        <c:gapWidth val="150"/>
        <c:axId val="358869168"/>
        <c:axId val="3588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0.02</c:v>
                </c:pt>
                <c:pt idx="3">
                  <c:v>0.06</c:v>
                </c:pt>
                <c:pt idx="4">
                  <c:v>0.12</c:v>
                </c:pt>
              </c:numCache>
            </c:numRef>
          </c:val>
          <c:smooth val="0"/>
          <c:extLst>
            <c:ext xmlns:c16="http://schemas.microsoft.com/office/drawing/2014/chart" uri="{C3380CC4-5D6E-409C-BE32-E72D297353CC}">
              <c16:uniqueId val="{00000001-C96E-48BA-BEBC-D2244152404F}"/>
            </c:ext>
          </c:extLst>
        </c:ser>
        <c:dLbls>
          <c:showLegendKey val="0"/>
          <c:showVal val="0"/>
          <c:showCatName val="0"/>
          <c:showSerName val="0"/>
          <c:showPercent val="0"/>
          <c:showBubbleSize val="0"/>
        </c:dLbls>
        <c:marker val="1"/>
        <c:smooth val="0"/>
        <c:axId val="358869168"/>
        <c:axId val="358869560"/>
      </c:lineChart>
      <c:dateAx>
        <c:axId val="358869168"/>
        <c:scaling>
          <c:orientation val="minMax"/>
        </c:scaling>
        <c:delete val="1"/>
        <c:axPos val="b"/>
        <c:numFmt formatCode="&quot;H&quot;yy" sourceLinked="1"/>
        <c:majorTickMark val="none"/>
        <c:minorTickMark val="none"/>
        <c:tickLblPos val="none"/>
        <c:crossAx val="358869560"/>
        <c:crosses val="autoZero"/>
        <c:auto val="1"/>
        <c:lblOffset val="100"/>
        <c:baseTimeUnit val="years"/>
      </c:dateAx>
      <c:valAx>
        <c:axId val="3588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8F-4B9E-97DE-E8FFC619A5D2}"/>
            </c:ext>
          </c:extLst>
        </c:ser>
        <c:dLbls>
          <c:showLegendKey val="0"/>
          <c:showVal val="0"/>
          <c:showCatName val="0"/>
          <c:showSerName val="0"/>
          <c:showPercent val="0"/>
          <c:showBubbleSize val="0"/>
        </c:dLbls>
        <c:gapWidth val="150"/>
        <c:axId val="360848880"/>
        <c:axId val="36084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E08F-4B9E-97DE-E8FFC619A5D2}"/>
            </c:ext>
          </c:extLst>
        </c:ser>
        <c:dLbls>
          <c:showLegendKey val="0"/>
          <c:showVal val="0"/>
          <c:showCatName val="0"/>
          <c:showSerName val="0"/>
          <c:showPercent val="0"/>
          <c:showBubbleSize val="0"/>
        </c:dLbls>
        <c:marker val="1"/>
        <c:smooth val="0"/>
        <c:axId val="360848880"/>
        <c:axId val="360849272"/>
      </c:lineChart>
      <c:dateAx>
        <c:axId val="360848880"/>
        <c:scaling>
          <c:orientation val="minMax"/>
        </c:scaling>
        <c:delete val="1"/>
        <c:axPos val="b"/>
        <c:numFmt formatCode="&quot;H&quot;yy" sourceLinked="1"/>
        <c:majorTickMark val="none"/>
        <c:minorTickMark val="none"/>
        <c:tickLblPos val="none"/>
        <c:crossAx val="360849272"/>
        <c:crosses val="autoZero"/>
        <c:auto val="1"/>
        <c:lblOffset val="100"/>
        <c:baseTimeUnit val="years"/>
      </c:dateAx>
      <c:valAx>
        <c:axId val="36084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90.59</c:v>
                </c:pt>
                <c:pt idx="1">
                  <c:v>90.93</c:v>
                </c:pt>
                <c:pt idx="2">
                  <c:v>91.56</c:v>
                </c:pt>
                <c:pt idx="3">
                  <c:v>91.84</c:v>
                </c:pt>
                <c:pt idx="4">
                  <c:v>92.04</c:v>
                </c:pt>
              </c:numCache>
            </c:numRef>
          </c:val>
          <c:extLst>
            <c:ext xmlns:c16="http://schemas.microsoft.com/office/drawing/2014/chart" uri="{C3380CC4-5D6E-409C-BE32-E72D297353CC}">
              <c16:uniqueId val="{00000000-36B6-4A04-99F9-B39042183900}"/>
            </c:ext>
          </c:extLst>
        </c:ser>
        <c:dLbls>
          <c:showLegendKey val="0"/>
          <c:showVal val="0"/>
          <c:showCatName val="0"/>
          <c:showSerName val="0"/>
          <c:showPercent val="0"/>
          <c:showBubbleSize val="0"/>
        </c:dLbls>
        <c:gapWidth val="150"/>
        <c:axId val="360873912"/>
        <c:axId val="3608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96.99</c:v>
                </c:pt>
                <c:pt idx="1">
                  <c:v>97.08</c:v>
                </c:pt>
                <c:pt idx="2">
                  <c:v>96.71</c:v>
                </c:pt>
                <c:pt idx="3">
                  <c:v>96.8</c:v>
                </c:pt>
                <c:pt idx="4">
                  <c:v>95.96</c:v>
                </c:pt>
              </c:numCache>
            </c:numRef>
          </c:val>
          <c:smooth val="0"/>
          <c:extLst>
            <c:ext xmlns:c16="http://schemas.microsoft.com/office/drawing/2014/chart" uri="{C3380CC4-5D6E-409C-BE32-E72D297353CC}">
              <c16:uniqueId val="{00000001-36B6-4A04-99F9-B39042183900}"/>
            </c:ext>
          </c:extLst>
        </c:ser>
        <c:dLbls>
          <c:showLegendKey val="0"/>
          <c:showVal val="0"/>
          <c:showCatName val="0"/>
          <c:showSerName val="0"/>
          <c:showPercent val="0"/>
          <c:showBubbleSize val="0"/>
        </c:dLbls>
        <c:marker val="1"/>
        <c:smooth val="0"/>
        <c:axId val="360873912"/>
        <c:axId val="360877440"/>
      </c:lineChart>
      <c:dateAx>
        <c:axId val="360873912"/>
        <c:scaling>
          <c:orientation val="minMax"/>
        </c:scaling>
        <c:delete val="1"/>
        <c:axPos val="b"/>
        <c:numFmt formatCode="&quot;H&quot;yy" sourceLinked="1"/>
        <c:majorTickMark val="none"/>
        <c:minorTickMark val="none"/>
        <c:tickLblPos val="none"/>
        <c:crossAx val="360877440"/>
        <c:crosses val="autoZero"/>
        <c:auto val="1"/>
        <c:lblOffset val="100"/>
        <c:baseTimeUnit val="years"/>
      </c:dateAx>
      <c:valAx>
        <c:axId val="360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103.83</c:v>
                </c:pt>
                <c:pt idx="1">
                  <c:v>104.25</c:v>
                </c:pt>
                <c:pt idx="2">
                  <c:v>104.5</c:v>
                </c:pt>
                <c:pt idx="3">
                  <c:v>103.75</c:v>
                </c:pt>
                <c:pt idx="4">
                  <c:v>104.99</c:v>
                </c:pt>
              </c:numCache>
            </c:numRef>
          </c:val>
          <c:extLst>
            <c:ext xmlns:c16="http://schemas.microsoft.com/office/drawing/2014/chart" uri="{C3380CC4-5D6E-409C-BE32-E72D297353CC}">
              <c16:uniqueId val="{00000000-D6E6-4035-82DC-F84543585C10}"/>
            </c:ext>
          </c:extLst>
        </c:ser>
        <c:dLbls>
          <c:showLegendKey val="0"/>
          <c:showVal val="0"/>
          <c:showCatName val="0"/>
          <c:showSerName val="0"/>
          <c:showPercent val="0"/>
          <c:showBubbleSize val="0"/>
        </c:dLbls>
        <c:gapWidth val="150"/>
        <c:axId val="360874304"/>
        <c:axId val="36087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105.43</c:v>
                </c:pt>
                <c:pt idx="1">
                  <c:v>106.56</c:v>
                </c:pt>
                <c:pt idx="2">
                  <c:v>109</c:v>
                </c:pt>
                <c:pt idx="3">
                  <c:v>104.85</c:v>
                </c:pt>
                <c:pt idx="4">
                  <c:v>107.87</c:v>
                </c:pt>
              </c:numCache>
            </c:numRef>
          </c:val>
          <c:smooth val="0"/>
          <c:extLst>
            <c:ext xmlns:c16="http://schemas.microsoft.com/office/drawing/2014/chart" uri="{C3380CC4-5D6E-409C-BE32-E72D297353CC}">
              <c16:uniqueId val="{00000001-D6E6-4035-82DC-F84543585C10}"/>
            </c:ext>
          </c:extLst>
        </c:ser>
        <c:dLbls>
          <c:showLegendKey val="0"/>
          <c:showVal val="0"/>
          <c:showCatName val="0"/>
          <c:showSerName val="0"/>
          <c:showPercent val="0"/>
          <c:showBubbleSize val="0"/>
        </c:dLbls>
        <c:marker val="1"/>
        <c:smooth val="0"/>
        <c:axId val="360874304"/>
        <c:axId val="360871952"/>
      </c:lineChart>
      <c:dateAx>
        <c:axId val="360874304"/>
        <c:scaling>
          <c:orientation val="minMax"/>
        </c:scaling>
        <c:delete val="1"/>
        <c:axPos val="b"/>
        <c:numFmt formatCode="&quot;H&quot;yy" sourceLinked="1"/>
        <c:majorTickMark val="none"/>
        <c:minorTickMark val="none"/>
        <c:tickLblPos val="none"/>
        <c:crossAx val="360871952"/>
        <c:crosses val="autoZero"/>
        <c:auto val="1"/>
        <c:lblOffset val="100"/>
        <c:baseTimeUnit val="years"/>
      </c:dateAx>
      <c:valAx>
        <c:axId val="36087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8.82</c:v>
                </c:pt>
                <c:pt idx="1">
                  <c:v>11.6</c:v>
                </c:pt>
                <c:pt idx="2">
                  <c:v>14.32</c:v>
                </c:pt>
                <c:pt idx="3">
                  <c:v>16.97</c:v>
                </c:pt>
                <c:pt idx="4">
                  <c:v>19.63</c:v>
                </c:pt>
              </c:numCache>
            </c:numRef>
          </c:val>
          <c:extLst>
            <c:ext xmlns:c16="http://schemas.microsoft.com/office/drawing/2014/chart" uri="{C3380CC4-5D6E-409C-BE32-E72D297353CC}">
              <c16:uniqueId val="{00000000-8069-43AA-AAF0-7A87968A5743}"/>
            </c:ext>
          </c:extLst>
        </c:ser>
        <c:dLbls>
          <c:showLegendKey val="0"/>
          <c:showVal val="0"/>
          <c:showCatName val="0"/>
          <c:showSerName val="0"/>
          <c:showPercent val="0"/>
          <c:showBubbleSize val="0"/>
        </c:dLbls>
        <c:gapWidth val="150"/>
        <c:axId val="360875480"/>
        <c:axId val="36087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19.579999999999998</c:v>
                </c:pt>
                <c:pt idx="1">
                  <c:v>22.24</c:v>
                </c:pt>
                <c:pt idx="2">
                  <c:v>15.87</c:v>
                </c:pt>
                <c:pt idx="3">
                  <c:v>14.72</c:v>
                </c:pt>
                <c:pt idx="4">
                  <c:v>20.23</c:v>
                </c:pt>
              </c:numCache>
            </c:numRef>
          </c:val>
          <c:smooth val="0"/>
          <c:extLst>
            <c:ext xmlns:c16="http://schemas.microsoft.com/office/drawing/2014/chart" uri="{C3380CC4-5D6E-409C-BE32-E72D297353CC}">
              <c16:uniqueId val="{00000001-8069-43AA-AAF0-7A87968A5743}"/>
            </c:ext>
          </c:extLst>
        </c:ser>
        <c:dLbls>
          <c:showLegendKey val="0"/>
          <c:showVal val="0"/>
          <c:showCatName val="0"/>
          <c:showSerName val="0"/>
          <c:showPercent val="0"/>
          <c:showBubbleSize val="0"/>
        </c:dLbls>
        <c:marker val="1"/>
        <c:smooth val="0"/>
        <c:axId val="360875480"/>
        <c:axId val="360872344"/>
      </c:lineChart>
      <c:dateAx>
        <c:axId val="360875480"/>
        <c:scaling>
          <c:orientation val="minMax"/>
        </c:scaling>
        <c:delete val="1"/>
        <c:axPos val="b"/>
        <c:numFmt formatCode="&quot;H&quot;yy" sourceLinked="1"/>
        <c:majorTickMark val="none"/>
        <c:minorTickMark val="none"/>
        <c:tickLblPos val="none"/>
        <c:crossAx val="360872344"/>
        <c:crosses val="autoZero"/>
        <c:auto val="1"/>
        <c:lblOffset val="100"/>
        <c:baseTimeUnit val="years"/>
      </c:dateAx>
      <c:valAx>
        <c:axId val="36087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7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CF-4854-95D9-92DF1B850F7A}"/>
            </c:ext>
          </c:extLst>
        </c:ser>
        <c:dLbls>
          <c:showLegendKey val="0"/>
          <c:showVal val="0"/>
          <c:showCatName val="0"/>
          <c:showSerName val="0"/>
          <c:showPercent val="0"/>
          <c:showBubbleSize val="0"/>
        </c:dLbls>
        <c:gapWidth val="150"/>
        <c:axId val="360875088"/>
        <c:axId val="36087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3.27</c:v>
                </c:pt>
                <c:pt idx="1">
                  <c:v>0.28999999999999998</c:v>
                </c:pt>
                <c:pt idx="2">
                  <c:v>0.53</c:v>
                </c:pt>
                <c:pt idx="3">
                  <c:v>1.01</c:v>
                </c:pt>
                <c:pt idx="4">
                  <c:v>1.63</c:v>
                </c:pt>
              </c:numCache>
            </c:numRef>
          </c:val>
          <c:smooth val="0"/>
          <c:extLst>
            <c:ext xmlns:c16="http://schemas.microsoft.com/office/drawing/2014/chart" uri="{C3380CC4-5D6E-409C-BE32-E72D297353CC}">
              <c16:uniqueId val="{00000001-81CF-4854-95D9-92DF1B850F7A}"/>
            </c:ext>
          </c:extLst>
        </c:ser>
        <c:dLbls>
          <c:showLegendKey val="0"/>
          <c:showVal val="0"/>
          <c:showCatName val="0"/>
          <c:showSerName val="0"/>
          <c:showPercent val="0"/>
          <c:showBubbleSize val="0"/>
        </c:dLbls>
        <c:marker val="1"/>
        <c:smooth val="0"/>
        <c:axId val="360875088"/>
        <c:axId val="360878224"/>
      </c:lineChart>
      <c:dateAx>
        <c:axId val="360875088"/>
        <c:scaling>
          <c:orientation val="minMax"/>
        </c:scaling>
        <c:delete val="1"/>
        <c:axPos val="b"/>
        <c:numFmt formatCode="&quot;H&quot;yy" sourceLinked="1"/>
        <c:majorTickMark val="none"/>
        <c:minorTickMark val="none"/>
        <c:tickLblPos val="none"/>
        <c:crossAx val="360878224"/>
        <c:crosses val="autoZero"/>
        <c:auto val="1"/>
        <c:lblOffset val="100"/>
        <c:baseTimeUnit val="years"/>
      </c:dateAx>
      <c:valAx>
        <c:axId val="3608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7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A6-497E-AB23-A951E21F5DD5}"/>
            </c:ext>
          </c:extLst>
        </c:ser>
        <c:dLbls>
          <c:showLegendKey val="0"/>
          <c:showVal val="0"/>
          <c:showCatName val="0"/>
          <c:showSerName val="0"/>
          <c:showPercent val="0"/>
          <c:showBubbleSize val="0"/>
        </c:dLbls>
        <c:gapWidth val="150"/>
        <c:axId val="360873520"/>
        <c:axId val="36087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27.29</c:v>
                </c:pt>
                <c:pt idx="1">
                  <c:v>8.31</c:v>
                </c:pt>
                <c:pt idx="2" formatCode="#,##0.00;&quot;△&quot;#,##0.00">
                  <c:v>0</c:v>
                </c:pt>
                <c:pt idx="3" formatCode="#,##0.00;&quot;△&quot;#,##0.00">
                  <c:v>0</c:v>
                </c:pt>
                <c:pt idx="4">
                  <c:v>11.59</c:v>
                </c:pt>
              </c:numCache>
            </c:numRef>
          </c:val>
          <c:smooth val="0"/>
          <c:extLst>
            <c:ext xmlns:c16="http://schemas.microsoft.com/office/drawing/2014/chart" uri="{C3380CC4-5D6E-409C-BE32-E72D297353CC}">
              <c16:uniqueId val="{00000001-8CA6-497E-AB23-A951E21F5DD5}"/>
            </c:ext>
          </c:extLst>
        </c:ser>
        <c:dLbls>
          <c:showLegendKey val="0"/>
          <c:showVal val="0"/>
          <c:showCatName val="0"/>
          <c:showSerName val="0"/>
          <c:showPercent val="0"/>
          <c:showBubbleSize val="0"/>
        </c:dLbls>
        <c:marker val="1"/>
        <c:smooth val="0"/>
        <c:axId val="360873520"/>
        <c:axId val="360874696"/>
      </c:lineChart>
      <c:dateAx>
        <c:axId val="360873520"/>
        <c:scaling>
          <c:orientation val="minMax"/>
        </c:scaling>
        <c:delete val="1"/>
        <c:axPos val="b"/>
        <c:numFmt formatCode="&quot;H&quot;yy" sourceLinked="1"/>
        <c:majorTickMark val="none"/>
        <c:minorTickMark val="none"/>
        <c:tickLblPos val="none"/>
        <c:crossAx val="360874696"/>
        <c:crosses val="autoZero"/>
        <c:auto val="1"/>
        <c:lblOffset val="100"/>
        <c:baseTimeUnit val="years"/>
      </c:dateAx>
      <c:valAx>
        <c:axId val="36087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14.32</c:v>
                </c:pt>
                <c:pt idx="1">
                  <c:v>34.68</c:v>
                </c:pt>
                <c:pt idx="2">
                  <c:v>42.34</c:v>
                </c:pt>
                <c:pt idx="3">
                  <c:v>18.059999999999999</c:v>
                </c:pt>
                <c:pt idx="4">
                  <c:v>24.95</c:v>
                </c:pt>
              </c:numCache>
            </c:numRef>
          </c:val>
          <c:extLst>
            <c:ext xmlns:c16="http://schemas.microsoft.com/office/drawing/2014/chart" uri="{C3380CC4-5D6E-409C-BE32-E72D297353CC}">
              <c16:uniqueId val="{00000000-D0EB-4C7A-A183-0637A08E6E5C}"/>
            </c:ext>
          </c:extLst>
        </c:ser>
        <c:dLbls>
          <c:showLegendKey val="0"/>
          <c:showVal val="0"/>
          <c:showCatName val="0"/>
          <c:showSerName val="0"/>
          <c:showPercent val="0"/>
          <c:showBubbleSize val="0"/>
        </c:dLbls>
        <c:gapWidth val="150"/>
        <c:axId val="360845352"/>
        <c:axId val="3608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77.83</c:v>
                </c:pt>
                <c:pt idx="1">
                  <c:v>86.93</c:v>
                </c:pt>
                <c:pt idx="2">
                  <c:v>70.66</c:v>
                </c:pt>
                <c:pt idx="3">
                  <c:v>53.32</c:v>
                </c:pt>
                <c:pt idx="4">
                  <c:v>37.200000000000003</c:v>
                </c:pt>
              </c:numCache>
            </c:numRef>
          </c:val>
          <c:smooth val="0"/>
          <c:extLst>
            <c:ext xmlns:c16="http://schemas.microsoft.com/office/drawing/2014/chart" uri="{C3380CC4-5D6E-409C-BE32-E72D297353CC}">
              <c16:uniqueId val="{00000001-D0EB-4C7A-A183-0637A08E6E5C}"/>
            </c:ext>
          </c:extLst>
        </c:ser>
        <c:dLbls>
          <c:showLegendKey val="0"/>
          <c:showVal val="0"/>
          <c:showCatName val="0"/>
          <c:showSerName val="0"/>
          <c:showPercent val="0"/>
          <c:showBubbleSize val="0"/>
        </c:dLbls>
        <c:marker val="1"/>
        <c:smooth val="0"/>
        <c:axId val="360845352"/>
        <c:axId val="360851624"/>
      </c:lineChart>
      <c:dateAx>
        <c:axId val="360845352"/>
        <c:scaling>
          <c:orientation val="minMax"/>
        </c:scaling>
        <c:delete val="1"/>
        <c:axPos val="b"/>
        <c:numFmt formatCode="&quot;H&quot;yy" sourceLinked="1"/>
        <c:majorTickMark val="none"/>
        <c:minorTickMark val="none"/>
        <c:tickLblPos val="none"/>
        <c:crossAx val="360851624"/>
        <c:crosses val="autoZero"/>
        <c:auto val="1"/>
        <c:lblOffset val="100"/>
        <c:baseTimeUnit val="years"/>
      </c:dateAx>
      <c:valAx>
        <c:axId val="36085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1661.24</c:v>
                </c:pt>
                <c:pt idx="1">
                  <c:v>1578.57</c:v>
                </c:pt>
                <c:pt idx="2">
                  <c:v>1524.58</c:v>
                </c:pt>
                <c:pt idx="3">
                  <c:v>1472.87</c:v>
                </c:pt>
                <c:pt idx="4">
                  <c:v>1426.09</c:v>
                </c:pt>
              </c:numCache>
            </c:numRef>
          </c:val>
          <c:extLst>
            <c:ext xmlns:c16="http://schemas.microsoft.com/office/drawing/2014/chart" uri="{C3380CC4-5D6E-409C-BE32-E72D297353CC}">
              <c16:uniqueId val="{00000000-EA84-444F-8930-A2CFAAD05E71}"/>
            </c:ext>
          </c:extLst>
        </c:ser>
        <c:dLbls>
          <c:showLegendKey val="0"/>
          <c:showVal val="0"/>
          <c:showCatName val="0"/>
          <c:showSerName val="0"/>
          <c:showPercent val="0"/>
          <c:showBubbleSize val="0"/>
        </c:dLbls>
        <c:gapWidth val="150"/>
        <c:axId val="360848096"/>
        <c:axId val="36085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710.4</c:v>
                </c:pt>
                <c:pt idx="1">
                  <c:v>674.86</c:v>
                </c:pt>
                <c:pt idx="2">
                  <c:v>670.71</c:v>
                </c:pt>
                <c:pt idx="3">
                  <c:v>719.63</c:v>
                </c:pt>
                <c:pt idx="4">
                  <c:v>843.72</c:v>
                </c:pt>
              </c:numCache>
            </c:numRef>
          </c:val>
          <c:smooth val="0"/>
          <c:extLst>
            <c:ext xmlns:c16="http://schemas.microsoft.com/office/drawing/2014/chart" uri="{C3380CC4-5D6E-409C-BE32-E72D297353CC}">
              <c16:uniqueId val="{00000001-EA84-444F-8930-A2CFAAD05E71}"/>
            </c:ext>
          </c:extLst>
        </c:ser>
        <c:dLbls>
          <c:showLegendKey val="0"/>
          <c:showVal val="0"/>
          <c:showCatName val="0"/>
          <c:showSerName val="0"/>
          <c:showPercent val="0"/>
          <c:showBubbleSize val="0"/>
        </c:dLbls>
        <c:marker val="1"/>
        <c:smooth val="0"/>
        <c:axId val="360848096"/>
        <c:axId val="360850448"/>
      </c:lineChart>
      <c:dateAx>
        <c:axId val="360848096"/>
        <c:scaling>
          <c:orientation val="minMax"/>
        </c:scaling>
        <c:delete val="1"/>
        <c:axPos val="b"/>
        <c:numFmt formatCode="&quot;H&quot;yy" sourceLinked="1"/>
        <c:majorTickMark val="none"/>
        <c:minorTickMark val="none"/>
        <c:tickLblPos val="none"/>
        <c:crossAx val="360850448"/>
        <c:crosses val="autoZero"/>
        <c:auto val="1"/>
        <c:lblOffset val="100"/>
        <c:baseTimeUnit val="years"/>
      </c:dateAx>
      <c:valAx>
        <c:axId val="3608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97.45</c:v>
                </c:pt>
                <c:pt idx="1">
                  <c:v>99.51</c:v>
                </c:pt>
                <c:pt idx="2">
                  <c:v>100.39</c:v>
                </c:pt>
                <c:pt idx="3">
                  <c:v>99.73</c:v>
                </c:pt>
                <c:pt idx="4">
                  <c:v>101.44</c:v>
                </c:pt>
              </c:numCache>
            </c:numRef>
          </c:val>
          <c:extLst>
            <c:ext xmlns:c16="http://schemas.microsoft.com/office/drawing/2014/chart" uri="{C3380CC4-5D6E-409C-BE32-E72D297353CC}">
              <c16:uniqueId val="{00000000-82AD-47E6-9B51-4EEF5921A81F}"/>
            </c:ext>
          </c:extLst>
        </c:ser>
        <c:dLbls>
          <c:showLegendKey val="0"/>
          <c:showVal val="0"/>
          <c:showCatName val="0"/>
          <c:showSerName val="0"/>
          <c:showPercent val="0"/>
          <c:showBubbleSize val="0"/>
        </c:dLbls>
        <c:gapWidth val="150"/>
        <c:axId val="360850840"/>
        <c:axId val="3608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97.39</c:v>
                </c:pt>
                <c:pt idx="1">
                  <c:v>97.78</c:v>
                </c:pt>
                <c:pt idx="2">
                  <c:v>96.07</c:v>
                </c:pt>
                <c:pt idx="3">
                  <c:v>97.9</c:v>
                </c:pt>
                <c:pt idx="4">
                  <c:v>94.81</c:v>
                </c:pt>
              </c:numCache>
            </c:numRef>
          </c:val>
          <c:smooth val="0"/>
          <c:extLst>
            <c:ext xmlns:c16="http://schemas.microsoft.com/office/drawing/2014/chart" uri="{C3380CC4-5D6E-409C-BE32-E72D297353CC}">
              <c16:uniqueId val="{00000001-82AD-47E6-9B51-4EEF5921A81F}"/>
            </c:ext>
          </c:extLst>
        </c:ser>
        <c:dLbls>
          <c:showLegendKey val="0"/>
          <c:showVal val="0"/>
          <c:showCatName val="0"/>
          <c:showSerName val="0"/>
          <c:showPercent val="0"/>
          <c:showBubbleSize val="0"/>
        </c:dLbls>
        <c:marker val="1"/>
        <c:smooth val="0"/>
        <c:axId val="360850840"/>
        <c:axId val="360844960"/>
      </c:lineChart>
      <c:dateAx>
        <c:axId val="360850840"/>
        <c:scaling>
          <c:orientation val="minMax"/>
        </c:scaling>
        <c:delete val="1"/>
        <c:axPos val="b"/>
        <c:numFmt formatCode="&quot;H&quot;yy" sourceLinked="1"/>
        <c:majorTickMark val="none"/>
        <c:minorTickMark val="none"/>
        <c:tickLblPos val="none"/>
        <c:crossAx val="360844960"/>
        <c:crosses val="autoZero"/>
        <c:auto val="1"/>
        <c:lblOffset val="100"/>
        <c:baseTimeUnit val="years"/>
      </c:dateAx>
      <c:valAx>
        <c:axId val="3608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174.05</c:v>
                </c:pt>
                <c:pt idx="1">
                  <c:v>171.13</c:v>
                </c:pt>
                <c:pt idx="2">
                  <c:v>169.78</c:v>
                </c:pt>
                <c:pt idx="3">
                  <c:v>169.9</c:v>
                </c:pt>
                <c:pt idx="4">
                  <c:v>164.55</c:v>
                </c:pt>
              </c:numCache>
            </c:numRef>
          </c:val>
          <c:extLst>
            <c:ext xmlns:c16="http://schemas.microsoft.com/office/drawing/2014/chart" uri="{C3380CC4-5D6E-409C-BE32-E72D297353CC}">
              <c16:uniqueId val="{00000000-F9D4-4563-BB24-7F5BB1DF0537}"/>
            </c:ext>
          </c:extLst>
        </c:ser>
        <c:dLbls>
          <c:showLegendKey val="0"/>
          <c:showVal val="0"/>
          <c:showCatName val="0"/>
          <c:showSerName val="0"/>
          <c:showPercent val="0"/>
          <c:showBubbleSize val="0"/>
        </c:dLbls>
        <c:gapWidth val="150"/>
        <c:axId val="360844568"/>
        <c:axId val="3608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114.85</c:v>
                </c:pt>
                <c:pt idx="1">
                  <c:v>114.82</c:v>
                </c:pt>
                <c:pt idx="2">
                  <c:v>122.01</c:v>
                </c:pt>
                <c:pt idx="3">
                  <c:v>112.77</c:v>
                </c:pt>
                <c:pt idx="4">
                  <c:v>129.9</c:v>
                </c:pt>
              </c:numCache>
            </c:numRef>
          </c:val>
          <c:smooth val="0"/>
          <c:extLst>
            <c:ext xmlns:c16="http://schemas.microsoft.com/office/drawing/2014/chart" uri="{C3380CC4-5D6E-409C-BE32-E72D297353CC}">
              <c16:uniqueId val="{00000001-F9D4-4563-BB24-7F5BB1DF0537}"/>
            </c:ext>
          </c:extLst>
        </c:ser>
        <c:dLbls>
          <c:showLegendKey val="0"/>
          <c:showVal val="0"/>
          <c:showCatName val="0"/>
          <c:showSerName val="0"/>
          <c:showPercent val="0"/>
          <c:showBubbleSize val="0"/>
        </c:dLbls>
        <c:marker val="1"/>
        <c:smooth val="0"/>
        <c:axId val="360844568"/>
        <c:axId val="360851232"/>
      </c:lineChart>
      <c:dateAx>
        <c:axId val="360844568"/>
        <c:scaling>
          <c:orientation val="minMax"/>
        </c:scaling>
        <c:delete val="1"/>
        <c:axPos val="b"/>
        <c:numFmt formatCode="&quot;H&quot;yy" sourceLinked="1"/>
        <c:majorTickMark val="none"/>
        <c:minorTickMark val="none"/>
        <c:tickLblPos val="none"/>
        <c:crossAx val="360851232"/>
        <c:crosses val="autoZero"/>
        <c:auto val="1"/>
        <c:lblOffset val="100"/>
        <c:baseTimeUnit val="years"/>
      </c:dateAx>
      <c:valAx>
        <c:axId val="3608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柏原市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5">
        <f>データ!S6</f>
        <v>68320</v>
      </c>
      <c r="AM8" s="75"/>
      <c r="AN8" s="75"/>
      <c r="AO8" s="75"/>
      <c r="AP8" s="75"/>
      <c r="AQ8" s="75"/>
      <c r="AR8" s="75"/>
      <c r="AS8" s="75"/>
      <c r="AT8" s="74">
        <f>データ!T6</f>
        <v>25.33</v>
      </c>
      <c r="AU8" s="74"/>
      <c r="AV8" s="74"/>
      <c r="AW8" s="74"/>
      <c r="AX8" s="74"/>
      <c r="AY8" s="74"/>
      <c r="AZ8" s="74"/>
      <c r="BA8" s="74"/>
      <c r="BB8" s="74">
        <f>データ!U6</f>
        <v>2697.2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53.07</v>
      </c>
      <c r="J10" s="74"/>
      <c r="K10" s="74"/>
      <c r="L10" s="74"/>
      <c r="M10" s="74"/>
      <c r="N10" s="74"/>
      <c r="O10" s="74"/>
      <c r="P10" s="74">
        <f>データ!P6</f>
        <v>86.79</v>
      </c>
      <c r="Q10" s="74"/>
      <c r="R10" s="74"/>
      <c r="S10" s="74"/>
      <c r="T10" s="74"/>
      <c r="U10" s="74"/>
      <c r="V10" s="74"/>
      <c r="W10" s="74">
        <f>データ!Q6</f>
        <v>70.83</v>
      </c>
      <c r="X10" s="74"/>
      <c r="Y10" s="74"/>
      <c r="Z10" s="74"/>
      <c r="AA10" s="74"/>
      <c r="AB10" s="74"/>
      <c r="AC10" s="74"/>
      <c r="AD10" s="75">
        <f>データ!R6</f>
        <v>2805</v>
      </c>
      <c r="AE10" s="75"/>
      <c r="AF10" s="75"/>
      <c r="AG10" s="75"/>
      <c r="AH10" s="75"/>
      <c r="AI10" s="75"/>
      <c r="AJ10" s="75"/>
      <c r="AK10" s="2"/>
      <c r="AL10" s="75">
        <f>データ!V6</f>
        <v>59072</v>
      </c>
      <c r="AM10" s="75"/>
      <c r="AN10" s="75"/>
      <c r="AO10" s="75"/>
      <c r="AP10" s="75"/>
      <c r="AQ10" s="75"/>
      <c r="AR10" s="75"/>
      <c r="AS10" s="75"/>
      <c r="AT10" s="74">
        <f>データ!W6</f>
        <v>5.93</v>
      </c>
      <c r="AU10" s="74"/>
      <c r="AV10" s="74"/>
      <c r="AW10" s="74"/>
      <c r="AX10" s="74"/>
      <c r="AY10" s="74"/>
      <c r="AZ10" s="74"/>
      <c r="BA10" s="74"/>
      <c r="BB10" s="74">
        <f>データ!X6</f>
        <v>9961.5499999999993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0" t="s">
        <v>115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0"/>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0"/>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0"/>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0"/>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0"/>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gW0JGI3TVh/MP4oBE5VVEFexCQPAo70fAoJQD6RTLU8lT5zkRX/8uDmaB2WumntvFffasTeZNqMykmHjsCRGA==" saltValue="tDJG4juJvtYlUQoX4ssX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272213</v>
      </c>
      <c r="D6" s="33">
        <f t="shared" si="3"/>
        <v>46</v>
      </c>
      <c r="E6" s="33">
        <f t="shared" si="3"/>
        <v>17</v>
      </c>
      <c r="F6" s="33">
        <f t="shared" si="3"/>
        <v>1</v>
      </c>
      <c r="G6" s="33">
        <f t="shared" si="3"/>
        <v>0</v>
      </c>
      <c r="H6" s="33" t="str">
        <f t="shared" si="3"/>
        <v>大阪府　柏原市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53.07</v>
      </c>
      <c r="P6" s="34">
        <f t="shared" si="3"/>
        <v>86.79</v>
      </c>
      <c r="Q6" s="34">
        <f t="shared" si="3"/>
        <v>70.83</v>
      </c>
      <c r="R6" s="34">
        <f t="shared" si="3"/>
        <v>2805</v>
      </c>
      <c r="S6" s="34">
        <f t="shared" si="3"/>
        <v>68320</v>
      </c>
      <c r="T6" s="34">
        <f t="shared" si="3"/>
        <v>25.33</v>
      </c>
      <c r="U6" s="34">
        <f t="shared" si="3"/>
        <v>2697.2</v>
      </c>
      <c r="V6" s="34">
        <f t="shared" si="3"/>
        <v>59072</v>
      </c>
      <c r="W6" s="34">
        <f t="shared" si="3"/>
        <v>5.93</v>
      </c>
      <c r="X6" s="34">
        <f t="shared" si="3"/>
        <v>9961.5499999999993</v>
      </c>
      <c r="Y6" s="35">
        <f>IF(Y7="",NA(),Y7)</f>
        <v>103.83</v>
      </c>
      <c r="Z6" s="35">
        <f t="shared" ref="Z6:AH6" si="4">IF(Z7="",NA(),Z7)</f>
        <v>104.25</v>
      </c>
      <c r="AA6" s="35">
        <f t="shared" si="4"/>
        <v>104.5</v>
      </c>
      <c r="AB6" s="35">
        <f t="shared" si="4"/>
        <v>103.75</v>
      </c>
      <c r="AC6" s="35">
        <f t="shared" si="4"/>
        <v>104.99</v>
      </c>
      <c r="AD6" s="35">
        <f t="shared" si="4"/>
        <v>105.43</v>
      </c>
      <c r="AE6" s="35">
        <f t="shared" si="4"/>
        <v>106.56</v>
      </c>
      <c r="AF6" s="35">
        <f t="shared" si="4"/>
        <v>109</v>
      </c>
      <c r="AG6" s="35">
        <f t="shared" si="4"/>
        <v>104.85</v>
      </c>
      <c r="AH6" s="35">
        <f t="shared" si="4"/>
        <v>107.87</v>
      </c>
      <c r="AI6" s="34" t="str">
        <f>IF(AI7="","",IF(AI7="-","【-】","【"&amp;SUBSTITUTE(TEXT(AI7,"#,##0.00"),"-","△")&amp;"】"))</f>
        <v>【106.67】</v>
      </c>
      <c r="AJ6" s="34">
        <f>IF(AJ7="",NA(),AJ7)</f>
        <v>0</v>
      </c>
      <c r="AK6" s="34">
        <f t="shared" ref="AK6:AS6" si="5">IF(AK7="",NA(),AK7)</f>
        <v>0</v>
      </c>
      <c r="AL6" s="34">
        <f t="shared" si="5"/>
        <v>0</v>
      </c>
      <c r="AM6" s="34">
        <f t="shared" si="5"/>
        <v>0</v>
      </c>
      <c r="AN6" s="34">
        <f t="shared" si="5"/>
        <v>0</v>
      </c>
      <c r="AO6" s="35">
        <f t="shared" si="5"/>
        <v>27.29</v>
      </c>
      <c r="AP6" s="35">
        <f t="shared" si="5"/>
        <v>8.31</v>
      </c>
      <c r="AQ6" s="34">
        <f t="shared" si="5"/>
        <v>0</v>
      </c>
      <c r="AR6" s="34">
        <f t="shared" si="5"/>
        <v>0</v>
      </c>
      <c r="AS6" s="35">
        <f t="shared" si="5"/>
        <v>11.59</v>
      </c>
      <c r="AT6" s="34" t="str">
        <f>IF(AT7="","",IF(AT7="-","【-】","【"&amp;SUBSTITUTE(TEXT(AT7,"#,##0.00"),"-","△")&amp;"】"))</f>
        <v>【3.64】</v>
      </c>
      <c r="AU6" s="35">
        <f>IF(AU7="",NA(),AU7)</f>
        <v>14.32</v>
      </c>
      <c r="AV6" s="35">
        <f t="shared" ref="AV6:BD6" si="6">IF(AV7="",NA(),AV7)</f>
        <v>34.68</v>
      </c>
      <c r="AW6" s="35">
        <f t="shared" si="6"/>
        <v>42.34</v>
      </c>
      <c r="AX6" s="35">
        <f t="shared" si="6"/>
        <v>18.059999999999999</v>
      </c>
      <c r="AY6" s="35">
        <f t="shared" si="6"/>
        <v>24.95</v>
      </c>
      <c r="AZ6" s="35">
        <f t="shared" si="6"/>
        <v>77.83</v>
      </c>
      <c r="BA6" s="35">
        <f t="shared" si="6"/>
        <v>86.93</v>
      </c>
      <c r="BB6" s="35">
        <f t="shared" si="6"/>
        <v>70.66</v>
      </c>
      <c r="BC6" s="35">
        <f t="shared" si="6"/>
        <v>53.32</v>
      </c>
      <c r="BD6" s="35">
        <f t="shared" si="6"/>
        <v>37.200000000000003</v>
      </c>
      <c r="BE6" s="34" t="str">
        <f>IF(BE7="","",IF(BE7="-","【-】","【"&amp;SUBSTITUTE(TEXT(BE7,"#,##0.00"),"-","△")&amp;"】"))</f>
        <v>【67.52】</v>
      </c>
      <c r="BF6" s="35">
        <f>IF(BF7="",NA(),BF7)</f>
        <v>1661.24</v>
      </c>
      <c r="BG6" s="35">
        <f t="shared" ref="BG6:BO6" si="7">IF(BG7="",NA(),BG7)</f>
        <v>1578.57</v>
      </c>
      <c r="BH6" s="35">
        <f t="shared" si="7"/>
        <v>1524.58</v>
      </c>
      <c r="BI6" s="35">
        <f t="shared" si="7"/>
        <v>1472.87</v>
      </c>
      <c r="BJ6" s="35">
        <f t="shared" si="7"/>
        <v>1426.09</v>
      </c>
      <c r="BK6" s="35">
        <f t="shared" si="7"/>
        <v>710.4</v>
      </c>
      <c r="BL6" s="35">
        <f t="shared" si="7"/>
        <v>674.86</v>
      </c>
      <c r="BM6" s="35">
        <f t="shared" si="7"/>
        <v>670.71</v>
      </c>
      <c r="BN6" s="35">
        <f t="shared" si="7"/>
        <v>719.63</v>
      </c>
      <c r="BO6" s="35">
        <f t="shared" si="7"/>
        <v>843.72</v>
      </c>
      <c r="BP6" s="34" t="str">
        <f>IF(BP7="","",IF(BP7="-","【-】","【"&amp;SUBSTITUTE(TEXT(BP7,"#,##0.00"),"-","△")&amp;"】"))</f>
        <v>【705.21】</v>
      </c>
      <c r="BQ6" s="35">
        <f>IF(BQ7="",NA(),BQ7)</f>
        <v>97.45</v>
      </c>
      <c r="BR6" s="35">
        <f t="shared" ref="BR6:BZ6" si="8">IF(BR7="",NA(),BR7)</f>
        <v>99.51</v>
      </c>
      <c r="BS6" s="35">
        <f t="shared" si="8"/>
        <v>100.39</v>
      </c>
      <c r="BT6" s="35">
        <f t="shared" si="8"/>
        <v>99.73</v>
      </c>
      <c r="BU6" s="35">
        <f t="shared" si="8"/>
        <v>101.44</v>
      </c>
      <c r="BV6" s="35">
        <f t="shared" si="8"/>
        <v>97.39</v>
      </c>
      <c r="BW6" s="35">
        <f t="shared" si="8"/>
        <v>97.78</v>
      </c>
      <c r="BX6" s="35">
        <f t="shared" si="8"/>
        <v>96.07</v>
      </c>
      <c r="BY6" s="35">
        <f t="shared" si="8"/>
        <v>97.9</v>
      </c>
      <c r="BZ6" s="35">
        <f t="shared" si="8"/>
        <v>94.81</v>
      </c>
      <c r="CA6" s="34" t="str">
        <f>IF(CA7="","",IF(CA7="-","【-】","【"&amp;SUBSTITUTE(TEXT(CA7,"#,##0.00"),"-","△")&amp;"】"))</f>
        <v>【98.96】</v>
      </c>
      <c r="CB6" s="35">
        <f>IF(CB7="",NA(),CB7)</f>
        <v>174.05</v>
      </c>
      <c r="CC6" s="35">
        <f t="shared" ref="CC6:CK6" si="9">IF(CC7="",NA(),CC7)</f>
        <v>171.13</v>
      </c>
      <c r="CD6" s="35">
        <f t="shared" si="9"/>
        <v>169.78</v>
      </c>
      <c r="CE6" s="35">
        <f t="shared" si="9"/>
        <v>169.9</v>
      </c>
      <c r="CF6" s="35">
        <f t="shared" si="9"/>
        <v>164.55</v>
      </c>
      <c r="CG6" s="35">
        <f t="shared" si="9"/>
        <v>114.85</v>
      </c>
      <c r="CH6" s="35">
        <f t="shared" si="9"/>
        <v>114.82</v>
      </c>
      <c r="CI6" s="35">
        <f t="shared" si="9"/>
        <v>122.01</v>
      </c>
      <c r="CJ6" s="35">
        <f t="shared" si="9"/>
        <v>112.77</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80.11</v>
      </c>
      <c r="CW6" s="34" t="str">
        <f>IF(CW7="","",IF(CW7="-","【-】","【"&amp;SUBSTITUTE(TEXT(CW7,"#,##0.00"),"-","△")&amp;"】"))</f>
        <v>【59.57】</v>
      </c>
      <c r="CX6" s="35">
        <f>IF(CX7="",NA(),CX7)</f>
        <v>90.59</v>
      </c>
      <c r="CY6" s="35">
        <f t="shared" ref="CY6:DG6" si="11">IF(CY7="",NA(),CY7)</f>
        <v>90.93</v>
      </c>
      <c r="CZ6" s="35">
        <f t="shared" si="11"/>
        <v>91.56</v>
      </c>
      <c r="DA6" s="35">
        <f t="shared" si="11"/>
        <v>91.84</v>
      </c>
      <c r="DB6" s="35">
        <f t="shared" si="11"/>
        <v>92.04</v>
      </c>
      <c r="DC6" s="35">
        <f t="shared" si="11"/>
        <v>96.99</v>
      </c>
      <c r="DD6" s="35">
        <f t="shared" si="11"/>
        <v>97.08</v>
      </c>
      <c r="DE6" s="35">
        <f t="shared" si="11"/>
        <v>96.71</v>
      </c>
      <c r="DF6" s="35">
        <f t="shared" si="11"/>
        <v>96.8</v>
      </c>
      <c r="DG6" s="35">
        <f t="shared" si="11"/>
        <v>95.96</v>
      </c>
      <c r="DH6" s="34" t="str">
        <f>IF(DH7="","",IF(DH7="-","【-】","【"&amp;SUBSTITUTE(TEXT(DH7,"#,##0.00"),"-","△")&amp;"】"))</f>
        <v>【95.57】</v>
      </c>
      <c r="DI6" s="35">
        <f>IF(DI7="",NA(),DI7)</f>
        <v>8.82</v>
      </c>
      <c r="DJ6" s="35">
        <f t="shared" ref="DJ6:DR6" si="12">IF(DJ7="",NA(),DJ7)</f>
        <v>11.6</v>
      </c>
      <c r="DK6" s="35">
        <f t="shared" si="12"/>
        <v>14.32</v>
      </c>
      <c r="DL6" s="35">
        <f t="shared" si="12"/>
        <v>16.97</v>
      </c>
      <c r="DM6" s="35">
        <f t="shared" si="12"/>
        <v>19.63</v>
      </c>
      <c r="DN6" s="35">
        <f t="shared" si="12"/>
        <v>19.579999999999998</v>
      </c>
      <c r="DO6" s="35">
        <f t="shared" si="12"/>
        <v>22.24</v>
      </c>
      <c r="DP6" s="35">
        <f t="shared" si="12"/>
        <v>15.87</v>
      </c>
      <c r="DQ6" s="35">
        <f t="shared" si="12"/>
        <v>14.72</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5">
        <f t="shared" si="13"/>
        <v>3.27</v>
      </c>
      <c r="DZ6" s="35">
        <f t="shared" si="13"/>
        <v>0.28999999999999998</v>
      </c>
      <c r="EA6" s="35">
        <f t="shared" si="13"/>
        <v>0.53</v>
      </c>
      <c r="EB6" s="35">
        <f t="shared" si="13"/>
        <v>1.01</v>
      </c>
      <c r="EC6" s="35">
        <f t="shared" si="13"/>
        <v>1.63</v>
      </c>
      <c r="ED6" s="34" t="str">
        <f>IF(ED7="","",IF(ED7="-","【-】","【"&amp;SUBSTITUTE(TEXT(ED7,"#,##0.00"),"-","△")&amp;"】"))</f>
        <v>【5.72】</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0.02</v>
      </c>
      <c r="EM6" s="35">
        <f t="shared" si="14"/>
        <v>0.06</v>
      </c>
      <c r="EN6" s="35">
        <f t="shared" si="14"/>
        <v>0.12</v>
      </c>
      <c r="EO6" s="34" t="str">
        <f>IF(EO7="","",IF(EO7="-","【-】","【"&amp;SUBSTITUTE(TEXT(EO7,"#,##0.00"),"-","△")&amp;"】"))</f>
        <v>【0.30】</v>
      </c>
    </row>
    <row r="7" spans="1:148" s="36" customFormat="1" x14ac:dyDescent="0.15">
      <c r="A7" s="28"/>
      <c r="B7" s="37">
        <v>2020</v>
      </c>
      <c r="C7" s="37">
        <v>272213</v>
      </c>
      <c r="D7" s="37">
        <v>46</v>
      </c>
      <c r="E7" s="37">
        <v>17</v>
      </c>
      <c r="F7" s="37">
        <v>1</v>
      </c>
      <c r="G7" s="37">
        <v>0</v>
      </c>
      <c r="H7" s="37" t="s">
        <v>96</v>
      </c>
      <c r="I7" s="37" t="s">
        <v>97</v>
      </c>
      <c r="J7" s="37" t="s">
        <v>98</v>
      </c>
      <c r="K7" s="37" t="s">
        <v>99</v>
      </c>
      <c r="L7" s="37" t="s">
        <v>100</v>
      </c>
      <c r="M7" s="37" t="s">
        <v>101</v>
      </c>
      <c r="N7" s="38" t="s">
        <v>102</v>
      </c>
      <c r="O7" s="38">
        <v>53.07</v>
      </c>
      <c r="P7" s="38">
        <v>86.79</v>
      </c>
      <c r="Q7" s="38">
        <v>70.83</v>
      </c>
      <c r="R7" s="38">
        <v>2805</v>
      </c>
      <c r="S7" s="38">
        <v>68320</v>
      </c>
      <c r="T7" s="38">
        <v>25.33</v>
      </c>
      <c r="U7" s="38">
        <v>2697.2</v>
      </c>
      <c r="V7" s="38">
        <v>59072</v>
      </c>
      <c r="W7" s="38">
        <v>5.93</v>
      </c>
      <c r="X7" s="38">
        <v>9961.5499999999993</v>
      </c>
      <c r="Y7" s="38">
        <v>103.83</v>
      </c>
      <c r="Z7" s="38">
        <v>104.25</v>
      </c>
      <c r="AA7" s="38">
        <v>104.5</v>
      </c>
      <c r="AB7" s="38">
        <v>103.75</v>
      </c>
      <c r="AC7" s="38">
        <v>104.99</v>
      </c>
      <c r="AD7" s="38">
        <v>105.43</v>
      </c>
      <c r="AE7" s="38">
        <v>106.56</v>
      </c>
      <c r="AF7" s="38">
        <v>109</v>
      </c>
      <c r="AG7" s="38">
        <v>104.85</v>
      </c>
      <c r="AH7" s="38">
        <v>107.87</v>
      </c>
      <c r="AI7" s="38">
        <v>106.67</v>
      </c>
      <c r="AJ7" s="38">
        <v>0</v>
      </c>
      <c r="AK7" s="38">
        <v>0</v>
      </c>
      <c r="AL7" s="38">
        <v>0</v>
      </c>
      <c r="AM7" s="38">
        <v>0</v>
      </c>
      <c r="AN7" s="38">
        <v>0</v>
      </c>
      <c r="AO7" s="38">
        <v>27.29</v>
      </c>
      <c r="AP7" s="38">
        <v>8.31</v>
      </c>
      <c r="AQ7" s="38">
        <v>0</v>
      </c>
      <c r="AR7" s="38">
        <v>0</v>
      </c>
      <c r="AS7" s="38">
        <v>11.59</v>
      </c>
      <c r="AT7" s="38">
        <v>3.64</v>
      </c>
      <c r="AU7" s="38">
        <v>14.32</v>
      </c>
      <c r="AV7" s="38">
        <v>34.68</v>
      </c>
      <c r="AW7" s="38">
        <v>42.34</v>
      </c>
      <c r="AX7" s="38">
        <v>18.059999999999999</v>
      </c>
      <c r="AY7" s="38">
        <v>24.95</v>
      </c>
      <c r="AZ7" s="38">
        <v>77.83</v>
      </c>
      <c r="BA7" s="38">
        <v>86.93</v>
      </c>
      <c r="BB7" s="38">
        <v>70.66</v>
      </c>
      <c r="BC7" s="38">
        <v>53.32</v>
      </c>
      <c r="BD7" s="38">
        <v>37.200000000000003</v>
      </c>
      <c r="BE7" s="38">
        <v>67.52</v>
      </c>
      <c r="BF7" s="38">
        <v>1661.24</v>
      </c>
      <c r="BG7" s="38">
        <v>1578.57</v>
      </c>
      <c r="BH7" s="38">
        <v>1524.58</v>
      </c>
      <c r="BI7" s="38">
        <v>1472.87</v>
      </c>
      <c r="BJ7" s="38">
        <v>1426.09</v>
      </c>
      <c r="BK7" s="38">
        <v>710.4</v>
      </c>
      <c r="BL7" s="38">
        <v>674.86</v>
      </c>
      <c r="BM7" s="38">
        <v>670.71</v>
      </c>
      <c r="BN7" s="38">
        <v>719.63</v>
      </c>
      <c r="BO7" s="38">
        <v>843.72</v>
      </c>
      <c r="BP7" s="38">
        <v>705.21</v>
      </c>
      <c r="BQ7" s="38">
        <v>97.45</v>
      </c>
      <c r="BR7" s="38">
        <v>99.51</v>
      </c>
      <c r="BS7" s="38">
        <v>100.39</v>
      </c>
      <c r="BT7" s="38">
        <v>99.73</v>
      </c>
      <c r="BU7" s="38">
        <v>101.44</v>
      </c>
      <c r="BV7" s="38">
        <v>97.39</v>
      </c>
      <c r="BW7" s="38">
        <v>97.78</v>
      </c>
      <c r="BX7" s="38">
        <v>96.07</v>
      </c>
      <c r="BY7" s="38">
        <v>97.9</v>
      </c>
      <c r="BZ7" s="38">
        <v>94.81</v>
      </c>
      <c r="CA7" s="38">
        <v>98.96</v>
      </c>
      <c r="CB7" s="38">
        <v>174.05</v>
      </c>
      <c r="CC7" s="38">
        <v>171.13</v>
      </c>
      <c r="CD7" s="38">
        <v>169.78</v>
      </c>
      <c r="CE7" s="38">
        <v>169.9</v>
      </c>
      <c r="CF7" s="38">
        <v>164.55</v>
      </c>
      <c r="CG7" s="38">
        <v>114.85</v>
      </c>
      <c r="CH7" s="38">
        <v>114.82</v>
      </c>
      <c r="CI7" s="38">
        <v>122.01</v>
      </c>
      <c r="CJ7" s="38">
        <v>112.77</v>
      </c>
      <c r="CK7" s="38">
        <v>129.9</v>
      </c>
      <c r="CL7" s="38">
        <v>134.52000000000001</v>
      </c>
      <c r="CM7" s="38" t="s">
        <v>102</v>
      </c>
      <c r="CN7" s="38" t="s">
        <v>102</v>
      </c>
      <c r="CO7" s="38" t="s">
        <v>102</v>
      </c>
      <c r="CP7" s="38" t="s">
        <v>102</v>
      </c>
      <c r="CQ7" s="38" t="s">
        <v>102</v>
      </c>
      <c r="CR7" s="38" t="s">
        <v>102</v>
      </c>
      <c r="CS7" s="38" t="s">
        <v>102</v>
      </c>
      <c r="CT7" s="38" t="s">
        <v>102</v>
      </c>
      <c r="CU7" s="38" t="s">
        <v>102</v>
      </c>
      <c r="CV7" s="38">
        <v>80.11</v>
      </c>
      <c r="CW7" s="38">
        <v>59.57</v>
      </c>
      <c r="CX7" s="38">
        <v>90.59</v>
      </c>
      <c r="CY7" s="38">
        <v>90.93</v>
      </c>
      <c r="CZ7" s="38">
        <v>91.56</v>
      </c>
      <c r="DA7" s="38">
        <v>91.84</v>
      </c>
      <c r="DB7" s="38">
        <v>92.04</v>
      </c>
      <c r="DC7" s="38">
        <v>96.99</v>
      </c>
      <c r="DD7" s="38">
        <v>97.08</v>
      </c>
      <c r="DE7" s="38">
        <v>96.71</v>
      </c>
      <c r="DF7" s="38">
        <v>96.8</v>
      </c>
      <c r="DG7" s="38">
        <v>95.96</v>
      </c>
      <c r="DH7" s="38">
        <v>95.57</v>
      </c>
      <c r="DI7" s="38">
        <v>8.82</v>
      </c>
      <c r="DJ7" s="38">
        <v>11.6</v>
      </c>
      <c r="DK7" s="38">
        <v>14.32</v>
      </c>
      <c r="DL7" s="38">
        <v>16.97</v>
      </c>
      <c r="DM7" s="38">
        <v>19.63</v>
      </c>
      <c r="DN7" s="38">
        <v>19.579999999999998</v>
      </c>
      <c r="DO7" s="38">
        <v>22.24</v>
      </c>
      <c r="DP7" s="38">
        <v>15.87</v>
      </c>
      <c r="DQ7" s="38">
        <v>14.72</v>
      </c>
      <c r="DR7" s="38">
        <v>20.23</v>
      </c>
      <c r="DS7" s="38">
        <v>36.520000000000003</v>
      </c>
      <c r="DT7" s="38">
        <v>0</v>
      </c>
      <c r="DU7" s="38">
        <v>0</v>
      </c>
      <c r="DV7" s="38">
        <v>0</v>
      </c>
      <c r="DW7" s="38">
        <v>0</v>
      </c>
      <c r="DX7" s="38">
        <v>0</v>
      </c>
      <c r="DY7" s="38">
        <v>3.27</v>
      </c>
      <c r="DZ7" s="38">
        <v>0.28999999999999998</v>
      </c>
      <c r="EA7" s="38">
        <v>0.53</v>
      </c>
      <c r="EB7" s="38">
        <v>1.01</v>
      </c>
      <c r="EC7" s="38">
        <v>1.63</v>
      </c>
      <c r="ED7" s="38">
        <v>5.72</v>
      </c>
      <c r="EE7" s="38">
        <v>0</v>
      </c>
      <c r="EF7" s="38">
        <v>0</v>
      </c>
      <c r="EG7" s="38">
        <v>0</v>
      </c>
      <c r="EH7" s="38">
        <v>0</v>
      </c>
      <c r="EI7" s="38">
        <v>0</v>
      </c>
      <c r="EJ7" s="38">
        <v>0.04</v>
      </c>
      <c r="EK7" s="38">
        <v>0.15</v>
      </c>
      <c r="EL7" s="38">
        <v>0.02</v>
      </c>
      <c r="EM7" s="38">
        <v>0.06</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2022-02-10T08:57:47Z</cp:lastPrinted>
  <dcterms:created xsi:type="dcterms:W3CDTF">2021-12-03T07:15:30Z</dcterms:created>
  <dcterms:modified xsi:type="dcterms:W3CDTF">2022-02-10T08:57:48Z</dcterms:modified>
  <cp:category/>
</cp:coreProperties>
</file>