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2 柏原市\"/>
    </mc:Choice>
  </mc:AlternateContent>
  <workbookProtection workbookAlgorithmName="SHA-512" workbookHashValue="f7ohkRnQWsspsRGxYtGZE4LtCuRiNjgK5Qjw0EpHuFiM49RqyT3St87svb34LhzCCa5z7paudOBCUCAMyRDEZw==" workbookSaltValue="S/7lrpqnLKgkCzA00J+ZXQ==" workbookSpinCount="100000" lockStructure="1"/>
  <bookViews>
    <workbookView xWindow="-120" yWindow="-120" windowWidth="29040" windowHeight="1522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<sst xmlns="http://schemas.openxmlformats.org/spreadsheetml/2006/main" count="228" uniqueCount="116">
  <si>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</si>
  <si>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</si>
  <si>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</si>
  <si>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</si>
  <si>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</si>
  <si>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</si>
  <si>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</si>
  <si>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</si>
  <si>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</si>
  <si>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</si>
  <si>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</si>
  <si>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</si>
  <si>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</si>
  <si>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</si>
  <si>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</si>
  <si>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</si>
  <si>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</si>
  <si>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</si>
  <si>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</si>
  <si>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</si>
  <si>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</si>
  <si>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</si>
  <si>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</si>
  <si>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</si>
  <si>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</si>
  <si>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</si>
  <si>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</si>
  <si>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</si>
  <si>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</si>
  <si>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</si>
  <si>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</si>
  <si>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</si>
  <si>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</si>
  <si>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</si>
  <si>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</si>
  <si>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</si>
  <si>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</si>
  <si>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</si>
  <si>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</si>
  <si>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</si>
  <si>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</si>
  <si>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</si>
  <si>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</si>
  <si>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</si>
  <si>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</si>
  <si>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</si>
  <si>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</si>
  <si>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</si>
  <si>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</si>
  <si>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</si>
  <si>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</si>
  <si>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</si>
  <si>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</si>
  <si>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</si>
  <si>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</si>
  <si>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</si>
  <si>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</si>
  <si>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</si>
  <si>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</si>
  <si>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</si>
  <si>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</si>
  <si>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</si>
  <si>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</si>
  <si>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</si>
  <si>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</si>
  <si>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</si>
  <si>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</si>
  <si>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</si>
  <si>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</si>
  <si>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</si>
  <si>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</si>
  <si>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</si>
  <si>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</si>
  <si>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</si>
  <si>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</si>
  <si>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</si>
  <si>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</si>
  <si>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</si>
  <si>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</si>
  <si>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</si>
  <si>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</si>
  <si>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</si>
  <si>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</si>
  <si>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</si>
  <si>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</si>
  <si>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</si>
  <si>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</si>
  <si>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</si>
  <si>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</si>
  <si>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</si>
  <si>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</si>
  <si>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</si>
  <si>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</si>
  <si>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</si>
  <si>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</si>
  <si>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</si>
  <si>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</si>
  <si>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</si>
  <si>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</si>
  <si>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</si>
  <si>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</si>
  <si>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</si>
  <si>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</si>
  <si>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</si>
  <si>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</si>
  <si>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</si>
  <si>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</si>
  <si>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</si>
  <si>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</si>
  <si>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</si>
  <si>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</si>
  <si>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</si>
  <si>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</si>
  <si>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管路の更新について、令和2年度では地震に強い耐震適合管で約4.4kmの更新・整備を行い、管路総延長約257㎞のうち約112㎞が耐震化され、耐震適合率は約43.6％です。
 この結果、③管路更新率は前年度と比べ約0.7ポイント増加し全国平均及び類似団体平均値を大幅に上回りましたが、②管路経年化率のとおり、法定耐用年数を経過した管路は全国平均及び類似団体平均値を上回っている状況です。
　そのため、管路の老朽化対策は、本市においても従前より最優先課題として取組んでおり、過去の漏水状況等を勘案して更新の優先順位を設定し、効率的かつ効果的な布設替えを進めています。さらに、基幹管路等の更新を進め、有収率の向上及び維持管理に努めています。
</t>
    <rPh sb="11" eb="13">
      <t>レイワ</t>
    </rPh>
    <rPh sb="29" eb="30">
      <t>ヤク</t>
    </rPh>
    <rPh sb="72" eb="74">
      <t>テキゴウ</t>
    </rPh>
    <rPh sb="93" eb="95">
      <t>カンロ</t>
    </rPh>
    <rPh sb="95" eb="97">
      <t>コウシン</t>
    </rPh>
    <rPh sb="97" eb="98">
      <t>リツ</t>
    </rPh>
    <rPh sb="99" eb="102">
      <t>ゼンネンド</t>
    </rPh>
    <rPh sb="103" eb="104">
      <t>クラ</t>
    </rPh>
    <rPh sb="105" eb="106">
      <t>ヤク</t>
    </rPh>
    <rPh sb="113" eb="115">
      <t>ゾウカ</t>
    </rPh>
    <rPh sb="130" eb="132">
      <t>オオハバ</t>
    </rPh>
    <rPh sb="133" eb="135">
      <t>ウワマワ</t>
    </rPh>
    <rPh sb="142" eb="144">
      <t>カンロ</t>
    </rPh>
    <rPh sb="144" eb="146">
      <t>ケイネン</t>
    </rPh>
    <rPh sb="146" eb="147">
      <t>カ</t>
    </rPh>
    <rPh sb="147" eb="148">
      <t>リツ</t>
    </rPh>
    <rPh sb="152" eb="154">
      <t>ネンスウ</t>
    </rPh>
    <rPh sb="155" eb="157">
      <t>タイヨウ</t>
    </rPh>
    <rPh sb="157" eb="159">
      <t>ケイカ</t>
    </rPh>
    <rPh sb="161" eb="163">
      <t>カンロ</t>
    </rPh>
    <rPh sb="164" eb="165">
      <t>イマ</t>
    </rPh>
    <rPh sb="282" eb="284">
      <t>キカン</t>
    </rPh>
    <rPh sb="284" eb="286">
      <t>カンロ</t>
    </rPh>
    <rPh sb="286" eb="287">
      <t>トウ</t>
    </rPh>
    <rPh sb="288" eb="290">
      <t>コウシン</t>
    </rPh>
    <rPh sb="291" eb="292">
      <t>スス</t>
    </rPh>
    <phoneticPr fontId="4"/>
  </si>
  <si>
    <t xml:space="preserve">　令和2年度決算におきましても当年度純利益を計上できておりますが、給水収益は減少し続けております。また、管路や施設の老朽化は進んでおり、管路等の更新費用は近年増加傾向となっています。
　このような状況を踏まえ、本市では、平成31年4月からの計画となります水道事業ビジョン及び実施計画に基づいて、施設の統廃合やダウンサイジング等を進めるとともに、重要度・優先度を踏まえた更新投資の平準化に努め、費用の削減を図り、持続可能な事業を進めることとしています。
　また、投資財源については、積立金の利用や内部留保資金とのバランスに留意しつつ、貸付利率にも注視しながら将来負担の公平性を考慮した企業債の借入について取り組むこととしています。
</t>
    <rPh sb="1" eb="3">
      <t>レイワ</t>
    </rPh>
    <rPh sb="38" eb="40">
      <t>ゲンショウシ</t>
    </rPh>
    <rPh sb="40" eb="42">
      <t>ツヅ</t>
    </rPh>
    <rPh sb="164" eb="165">
      <t>スス</t>
    </rPh>
    <rPh sb="172" eb="175">
      <t>ジュウヨウド</t>
    </rPh>
    <rPh sb="176" eb="179">
      <t>ユウセンド</t>
    </rPh>
    <rPh sb="180" eb="181">
      <t>フ</t>
    </rPh>
    <rPh sb="184" eb="186">
      <t>コウシン</t>
    </rPh>
    <rPh sb="186" eb="188">
      <t>トウシ</t>
    </rPh>
    <rPh sb="189" eb="192">
      <t>ヘイジュンカ</t>
    </rPh>
    <rPh sb="193" eb="194">
      <t>ツト</t>
    </rPh>
    <rPh sb="196" eb="198">
      <t>ヒヨウ</t>
    </rPh>
    <rPh sb="199" eb="201">
      <t>サクゲン</t>
    </rPh>
    <rPh sb="202" eb="203">
      <t>ハカ</t>
    </rPh>
    <rPh sb="266" eb="268">
      <t>カシツケ</t>
    </rPh>
    <rPh sb="268" eb="270">
      <t>リリツ</t>
    </rPh>
    <rPh sb="272" eb="274">
      <t>チュウシ</t>
    </rPh>
    <rPh sb="301" eb="302">
      <t>ト</t>
    </rPh>
    <rPh sb="303" eb="304">
      <t>ク</t>
    </rPh>
    <phoneticPr fontId="4"/>
  </si>
  <si>
    <t>　本市では、令和元年度に策定した水道事業ビジョン及び経営戦略に基づき、事業運営を行っています。
　近年の①経常収支比率は100％を超え、全国平均及び類似団体平均値を上回っています。また、②累積欠損金比率についても0％を維持していることから、事業として黒字経営を継続し、収支は健全な状態となっています。
　①経常収支比率は、令和元年度に比べ約2.0ポイント増加しています。これは、新型コロナウイルス感染症の影響を踏まえた水道料金減額の実施及び使用水量の減少により給水収益が減少したものの、他会計繰入金（新型コロナウイルス感染症対応地方創生臨時交付金含む）の増加により事業収益が増加したこと並びに浄水場設備に係る修繕の減少等により費用が減少したことによるものです。
  ④企業債残高対給水収益比率は全国平均及び類似団体平均値と比べ、大きく下回っています。これは効率的な下水道事業工事との随伴工事による管路更新を行うことによって路面復旧費等を削減し、可能な限り企業債に頼らず、下水道事業からの工事負担金や自己財源により事業を進めてきたことによるものです。
　令和元年度と比べ新型コロナウイルス感染症の影響を踏まえた水道料金減額の実施で供給単価が減少し、⑤料金回収率は約6.6ポイント下回りましたが、全国平均及び類似団体平均値を上回っています。
　⑦施設利用率は、令和元年度と比べ約0.4ポイント増加したものの、全国平均及び類似団体平均値を下回っています。</t>
    <rPh sb="1" eb="3">
      <t>ホンシ</t>
    </rPh>
    <rPh sb="6" eb="8">
      <t>レイワ</t>
    </rPh>
    <rPh sb="8" eb="10">
      <t>ガンネン</t>
    </rPh>
    <rPh sb="10" eb="11">
      <t>ド</t>
    </rPh>
    <rPh sb="12" eb="14">
      <t>サクテイ</t>
    </rPh>
    <rPh sb="16" eb="18">
      <t>スイドウ</t>
    </rPh>
    <rPh sb="18" eb="20">
      <t>ジギョウ</t>
    </rPh>
    <rPh sb="24" eb="25">
      <t>オヨ</t>
    </rPh>
    <rPh sb="26" eb="28">
      <t>ケイエイ</t>
    </rPh>
    <rPh sb="28" eb="30">
      <t>センリャク</t>
    </rPh>
    <rPh sb="40" eb="41">
      <t>オコナ</t>
    </rPh>
    <rPh sb="80" eb="81">
      <t>アタイ</t>
    </rPh>
    <rPh sb="153" eb="155">
      <t>ケイジョウ</t>
    </rPh>
    <rPh sb="161" eb="163">
      <t>レイワ</t>
    </rPh>
    <rPh sb="163" eb="164">
      <t>ガン</t>
    </rPh>
    <rPh sb="164" eb="166">
      <t>ネンド</t>
    </rPh>
    <rPh sb="177" eb="179">
      <t>ゾウカ</t>
    </rPh>
    <rPh sb="189" eb="191">
      <t>シンガタ</t>
    </rPh>
    <rPh sb="198" eb="201">
      <t>カンセンショウ</t>
    </rPh>
    <rPh sb="202" eb="204">
      <t>エイキョウ</t>
    </rPh>
    <rPh sb="205" eb="206">
      <t>フ</t>
    </rPh>
    <rPh sb="209" eb="211">
      <t>スイドウ</t>
    </rPh>
    <rPh sb="211" eb="213">
      <t>リョウキン</t>
    </rPh>
    <rPh sb="213" eb="215">
      <t>ゲンガク</t>
    </rPh>
    <rPh sb="216" eb="218">
      <t>ジッシ</t>
    </rPh>
    <rPh sb="218" eb="219">
      <t>オヨ</t>
    </rPh>
    <rPh sb="220" eb="222">
      <t>シヨウ</t>
    </rPh>
    <rPh sb="222" eb="224">
      <t>スイリョウ</t>
    </rPh>
    <rPh sb="225" eb="227">
      <t>ゲンショウ</t>
    </rPh>
    <rPh sb="243" eb="244">
      <t>タ</t>
    </rPh>
    <rPh sb="244" eb="246">
      <t>カイケイ</t>
    </rPh>
    <rPh sb="246" eb="248">
      <t>クリイレ</t>
    </rPh>
    <rPh sb="248" eb="249">
      <t>キン</t>
    </rPh>
    <rPh sb="273" eb="274">
      <t>フク</t>
    </rPh>
    <rPh sb="277" eb="279">
      <t>ゾウカ</t>
    </rPh>
    <rPh sb="282" eb="284">
      <t>ジギョウ</t>
    </rPh>
    <rPh sb="284" eb="286">
      <t>シュウエキ</t>
    </rPh>
    <rPh sb="287" eb="288">
      <t>ゾウ</t>
    </rPh>
    <rPh sb="288" eb="289">
      <t>カ</t>
    </rPh>
    <rPh sb="293" eb="294">
      <t>ナラ</t>
    </rPh>
    <rPh sb="296" eb="299">
      <t>ジョウスイジョウ</t>
    </rPh>
    <rPh sb="299" eb="301">
      <t>セツビ</t>
    </rPh>
    <rPh sb="302" eb="303">
      <t>カカ</t>
    </rPh>
    <rPh sb="304" eb="306">
      <t>シュウゼン</t>
    </rPh>
    <rPh sb="332" eb="335">
      <t>ゲスイドウ</t>
    </rPh>
    <rPh sb="335" eb="337">
      <t>ジギョウ</t>
    </rPh>
    <rPh sb="337" eb="339">
      <t>コウジ</t>
    </rPh>
    <rPh sb="367" eb="369">
      <t>ロメン</t>
    </rPh>
    <rPh sb="369" eb="371">
      <t>フッキュウ</t>
    </rPh>
    <rPh sb="377" eb="379">
      <t>カノウ</t>
    </rPh>
    <rPh sb="380" eb="381">
      <t>カギ</t>
    </rPh>
    <rPh sb="382" eb="384">
      <t>キギョウ</t>
    </rPh>
    <rPh sb="384" eb="385">
      <t>サイ</t>
    </rPh>
    <rPh sb="386" eb="387">
      <t>タヨ</t>
    </rPh>
    <rPh sb="390" eb="393">
      <t>ゲスイドウ</t>
    </rPh>
    <rPh sb="393" eb="395">
      <t>ジギョウ</t>
    </rPh>
    <rPh sb="398" eb="400">
      <t>コウジ</t>
    </rPh>
    <rPh sb="400" eb="403">
      <t>フタンキン</t>
    </rPh>
    <rPh sb="404" eb="406">
      <t>ジコ</t>
    </rPh>
    <rPh sb="406" eb="408">
      <t>ザイゲン</t>
    </rPh>
    <rPh sb="411" eb="413">
      <t>ジギョウ</t>
    </rPh>
    <rPh sb="414" eb="415">
      <t>スス</t>
    </rPh>
    <rPh sb="456" eb="458">
      <t>キュウスイ</t>
    </rPh>
    <rPh sb="458" eb="460">
      <t>ゲンカ</t>
    </rPh>
    <rPh sb="461" eb="463">
      <t>ゾウカ</t>
    </rPh>
    <rPh sb="476" eb="478">
      <t>レイワ</t>
    </rPh>
    <rPh sb="478" eb="479">
      <t>ガン</t>
    </rPh>
    <rPh sb="479" eb="481">
      <t>ネンド</t>
    </rPh>
    <rPh sb="511" eb="513">
      <t>ジッシ</t>
    </rPh>
    <rPh sb="514" eb="516">
      <t>キョウキュウ</t>
    </rPh>
    <rPh sb="516" eb="518">
      <t>タンカ</t>
    </rPh>
    <rPh sb="519" eb="521">
      <t>ヘイキン</t>
    </rPh>
    <rPh sb="521" eb="522">
      <t>オヨ</t>
    </rPh>
    <rPh sb="534" eb="536">
      <t>ヘイセイ</t>
    </rPh>
    <rPh sb="538" eb="540">
      <t>シタマワ</t>
    </rPh>
    <rPh sb="541" eb="542">
      <t>クラ</t>
    </rPh>
    <rPh sb="543" eb="544">
      <t>ヤク</t>
    </rPh>
    <rPh sb="578" eb="580">
      <t>レイワ</t>
    </rPh>
    <rPh sb="580" eb="581">
      <t>ガン</t>
    </rPh>
    <rPh sb="581" eb="583">
      <t>ネンド</t>
    </rPh>
    <rPh sb="594" eb="59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</si>
</sst>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1.03</c:v>
                </c:pt>
                <c:pt idx="1">
                  <c:v>1.4</c:v>
                </c:pt>
                <c:pt idx="2">
                  <c:v>1.32</c:v>
                </c:pt>
                <c:pt idx="3">
                  <c:v>1</c:v>
                </c:pt>
                <c:pt idx="4">
                  <c:v>1.71</c:v>
                </c:pt>
              </c:numCache>
            </c:numRef>
          </c:val>
          <c:extLst>
            <c:ext xmlns:c16="http://schemas.microsoft.com/office/drawing/2014/chart" uri="{C3380CC4-5D6E-409C-BE32-E72D297353CC}">
              <c16:uniqueId val="{00000000-7073-4E1B-AC16-0362663CDDA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7073-4E1B-AC16-0362663CDDA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57.13</c:v>
                </c:pt>
                <c:pt idx="1">
                  <c:v>57.18</c:v>
                </c:pt>
                <c:pt idx="2">
                  <c:v>56.12</c:v>
                </c:pt>
                <c:pt idx="3">
                  <c:v>55.24</c:v>
                </c:pt>
                <c:pt idx="4">
                  <c:v>55.64</c:v>
                </c:pt>
              </c:numCache>
            </c:numRef>
          </c:val>
          <c:extLst>
            <c:ext xmlns:c16="http://schemas.microsoft.com/office/drawing/2014/chart" uri="{C3380CC4-5D6E-409C-BE32-E72D297353CC}">
              <c16:uniqueId val="{00000000-0A51-4A8B-BE3D-2EC4C597D3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0A51-4A8B-BE3D-2EC4C597D3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94.71</c:v>
                </c:pt>
                <c:pt idx="1">
                  <c:v>94.29</c:v>
                </c:pt>
                <c:pt idx="2">
                  <c:v>94.68</c:v>
                </c:pt>
                <c:pt idx="3">
                  <c:v>94.38</c:v>
                </c:pt>
                <c:pt idx="4">
                  <c:v>93.69</c:v>
                </c:pt>
              </c:numCache>
            </c:numRef>
          </c:val>
          <c:extLst>
            <c:ext xmlns:c16="http://schemas.microsoft.com/office/drawing/2014/chart" uri="{C3380CC4-5D6E-409C-BE32-E72D297353CC}">
              <c16:uniqueId val="{00000000-60AF-4A7F-B7AB-2F880D71FB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60AF-4A7F-B7AB-2F880D71FB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119.61</c:v>
                </c:pt>
                <c:pt idx="1">
                  <c:v>118.26</c:v>
                </c:pt>
                <c:pt idx="2">
                  <c:v>120.8</c:v>
                </c:pt>
                <c:pt idx="3">
                  <c:v>120.33</c:v>
                </c:pt>
                <c:pt idx="4">
                  <c:v>122.37</c:v>
                </c:pt>
              </c:numCache>
            </c:numRef>
          </c:val>
          <c:extLst>
            <c:ext xmlns:c16="http://schemas.microsoft.com/office/drawing/2014/chart" uri="{C3380CC4-5D6E-409C-BE32-E72D297353CC}">
              <c16:uniqueId val="{00000000-6EA7-4651-AA82-BDEFC2DD7C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6EA7-4651-AA82-BDEFC2DD7C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52.67</c:v>
                </c:pt>
                <c:pt idx="1">
                  <c:v>54.09</c:v>
                </c:pt>
                <c:pt idx="2">
                  <c:v>54.02</c:v>
                </c:pt>
                <c:pt idx="3">
                  <c:v>54.27</c:v>
                </c:pt>
                <c:pt idx="4">
                  <c:v>54</c:v>
                </c:pt>
              </c:numCache>
            </c:numRef>
          </c:val>
          <c:extLst>
            <c:ext xmlns:c16="http://schemas.microsoft.com/office/drawing/2014/chart" uri="{C3380CC4-5D6E-409C-BE32-E72D297353CC}">
              <c16:uniqueId val="{00000000-52D4-4BD8-9B78-F9C24D76C0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52D4-4BD8-9B78-F9C24D76C0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38.950000000000003</c:v>
                </c:pt>
                <c:pt idx="1">
                  <c:v>40.619999999999997</c:v>
                </c:pt>
                <c:pt idx="2">
                  <c:v>39.56</c:v>
                </c:pt>
                <c:pt idx="3">
                  <c:v>40.659999999999997</c:v>
                </c:pt>
                <c:pt idx="4">
                  <c:v>41.33</c:v>
                </c:pt>
              </c:numCache>
            </c:numRef>
          </c:val>
          <c:extLst>
            <c:ext xmlns:c16="http://schemas.microsoft.com/office/drawing/2014/chart" uri="{C3380CC4-5D6E-409C-BE32-E72D297353CC}">
              <c16:uniqueId val="{00000000-8F94-430F-9C89-6D7083B52B3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8F94-430F-9C89-6D7083B52B3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6D-44F9-A362-805249A0A1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4D6D-44F9-A362-805249A0A1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524.51</c:v>
                </c:pt>
                <c:pt idx="1">
                  <c:v>517.83000000000004</c:v>
                </c:pt>
                <c:pt idx="2">
                  <c:v>520.39</c:v>
                </c:pt>
                <c:pt idx="3">
                  <c:v>557.51</c:v>
                </c:pt>
                <c:pt idx="4">
                  <c:v>530.91999999999996</c:v>
                </c:pt>
              </c:numCache>
            </c:numRef>
          </c:val>
          <c:extLst>
            <c:ext xmlns:c16="http://schemas.microsoft.com/office/drawing/2014/chart" uri="{C3380CC4-5D6E-409C-BE32-E72D297353CC}">
              <c16:uniqueId val="{00000000-6EB6-4B25-8FBA-12C43E42061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6EB6-4B25-8FBA-12C43E42061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148.06</c:v>
                </c:pt>
                <c:pt idx="1">
                  <c:v>147.13999999999999</c:v>
                </c:pt>
                <c:pt idx="2">
                  <c:v>147.94</c:v>
                </c:pt>
                <c:pt idx="3">
                  <c:v>148.96</c:v>
                </c:pt>
                <c:pt idx="4">
                  <c:v>168.68</c:v>
                </c:pt>
              </c:numCache>
            </c:numRef>
          </c:val>
          <c:extLst>
            <c:ext xmlns:c16="http://schemas.microsoft.com/office/drawing/2014/chart" uri="{C3380CC4-5D6E-409C-BE32-E72D297353CC}">
              <c16:uniqueId val="{00000000-CAEA-473D-A83E-91EFF8ACD6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CAEA-473D-A83E-91EFF8ACD6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116.62</c:v>
                </c:pt>
                <c:pt idx="1">
                  <c:v>116.45</c:v>
                </c:pt>
                <c:pt idx="2">
                  <c:v>119.5</c:v>
                </c:pt>
                <c:pt idx="3">
                  <c:v>118.39</c:v>
                </c:pt>
                <c:pt idx="4">
                  <c:v>111.83</c:v>
                </c:pt>
              </c:numCache>
            </c:numRef>
          </c:val>
          <c:extLst>
            <c:ext xmlns:c16="http://schemas.microsoft.com/office/drawing/2014/chart" uri="{C3380CC4-5D6E-409C-BE32-E72D297353CC}">
              <c16:uniqueId val="{00000000-7536-476D-A6B4-AAB723B58F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7536-476D-A6B4-AAB723B58F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138.52000000000001</c:v>
                </c:pt>
                <c:pt idx="1">
                  <c:v>138.69999999999999</c:v>
                </c:pt>
                <c:pt idx="2">
                  <c:v>134.85</c:v>
                </c:pt>
                <c:pt idx="3">
                  <c:v>135.49</c:v>
                </c:pt>
                <c:pt idx="4">
                  <c:v>132.07</c:v>
                </c:pt>
              </c:numCache>
            </c:numRef>
          </c:val>
          <c:extLst>
            <c:ext xmlns:c16="http://schemas.microsoft.com/office/drawing/2014/chart" uri="{C3380CC4-5D6E-409C-BE32-E72D297353CC}">
              <c16:uniqueId val="{00000000-1C30-4CE1-8A6F-77570827BE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1C30-4CE1-8A6F-77570827BE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大阪府　柏原市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68320</v>
      </c>
      <c r="AM8" s="71"/>
      <c r="AN8" s="71"/>
      <c r="AO8" s="71"/>
      <c r="AP8" s="71"/>
      <c r="AQ8" s="71"/>
      <c r="AR8" s="71"/>
      <c r="AS8" s="71"/>
      <c r="AT8" s="67">
        <f>データ!$S$6</f>
        <v>25.33</v>
      </c>
      <c r="AU8" s="68"/>
      <c r="AV8" s="68"/>
      <c r="AW8" s="68"/>
      <c r="AX8" s="68"/>
      <c r="AY8" s="68"/>
      <c r="AZ8" s="68"/>
      <c r="BA8" s="68"/>
      <c r="BB8" s="70">
        <f>データ!$T$6</f>
        <v>2697.2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75.53</v>
      </c>
      <c r="J10" s="68"/>
      <c r="K10" s="68"/>
      <c r="L10" s="68"/>
      <c r="M10" s="68"/>
      <c r="N10" s="68"/>
      <c r="O10" s="69"/>
      <c r="P10" s="70">
        <f>データ!$P$6</f>
        <v>100</v>
      </c>
      <c r="Q10" s="70"/>
      <c r="R10" s="70"/>
      <c r="S10" s="70"/>
      <c r="T10" s="70"/>
      <c r="U10" s="70"/>
      <c r="V10" s="70"/>
      <c r="W10" s="71">
        <f>データ!$Q$6</f>
        <v>2678</v>
      </c>
      <c r="X10" s="71"/>
      <c r="Y10" s="71"/>
      <c r="Z10" s="71"/>
      <c r="AA10" s="71"/>
      <c r="AB10" s="71"/>
      <c r="AC10" s="71"/>
      <c r="AD10" s="2"/>
      <c r="AE10" s="2"/>
      <c r="AF10" s="2"/>
      <c r="AG10" s="2"/>
      <c r="AH10" s="4"/>
      <c r="AI10" s="4"/>
      <c r="AJ10" s="4"/>
      <c r="AK10" s="4"/>
      <c r="AL10" s="71">
        <f>データ!$U$6</f>
        <v>69025</v>
      </c>
      <c r="AM10" s="71"/>
      <c r="AN10" s="71"/>
      <c r="AO10" s="71"/>
      <c r="AP10" s="71"/>
      <c r="AQ10" s="71"/>
      <c r="AR10" s="71"/>
      <c r="AS10" s="71"/>
      <c r="AT10" s="67">
        <f>データ!$V$6</f>
        <v>25.69</v>
      </c>
      <c r="AU10" s="68"/>
      <c r="AV10" s="68"/>
      <c r="AW10" s="68"/>
      <c r="AX10" s="68"/>
      <c r="AY10" s="68"/>
      <c r="AZ10" s="68"/>
      <c r="BA10" s="68"/>
      <c r="BB10" s="70">
        <f>データ!$W$6</f>
        <v>2686.84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115</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ukVjesRdRt3R/Tfl44RYJRe1A8WBXYWTenxWDGfPI7CpMuhLp6dxrb2dWXwFhsf+75AFpWGJ59BZj/I4fJnmQ==" saltValue="elWoxcvZz837IRpsEhx8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272213</v>
      </c>
      <c r="D6" s="34">
        <f t="shared" si="3"/>
        <v>46</v>
      </c>
      <c r="E6" s="34">
        <f t="shared" si="3"/>
        <v>1</v>
      </c>
      <c r="F6" s="34">
        <f t="shared" si="3"/>
        <v>0</v>
      </c>
      <c r="G6" s="34">
        <f t="shared" si="3"/>
        <v>1</v>
      </c>
      <c r="H6" s="34" t="str">
        <f t="shared" si="3"/>
        <v>大阪府　柏原市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75.53</v>
      </c>
      <c r="P6" s="35">
        <f t="shared" si="3"/>
        <v>100</v>
      </c>
      <c r="Q6" s="35">
        <f t="shared" si="3"/>
        <v>2678</v>
      </c>
      <c r="R6" s="35">
        <f t="shared" si="3"/>
        <v>68320</v>
      </c>
      <c r="S6" s="35">
        <f t="shared" si="3"/>
        <v>25.33</v>
      </c>
      <c r="T6" s="35">
        <f t="shared" si="3"/>
        <v>2697.2</v>
      </c>
      <c r="U6" s="35">
        <f t="shared" si="3"/>
        <v>69025</v>
      </c>
      <c r="V6" s="35">
        <f t="shared" si="3"/>
        <v>25.69</v>
      </c>
      <c r="W6" s="35">
        <f t="shared" si="3"/>
        <v>2686.84</v>
      </c>
      <c r="X6" s="36">
        <f>IF(X7="",NA(),X7)</f>
        <v>119.61</v>
      </c>
      <c r="Y6" s="36">
        <f t="shared" ref="Y6:AG6" si="4">IF(Y7="",NA(),Y7)</f>
        <v>118.26</v>
      </c>
      <c r="Z6" s="36">
        <f t="shared" si="4"/>
        <v>120.8</v>
      </c>
      <c r="AA6" s="36">
        <f t="shared" si="4"/>
        <v>120.33</v>
      </c>
      <c r="AB6" s="36">
        <f t="shared" si="4"/>
        <v>122.37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524.51</v>
      </c>
      <c r="AU6" s="36">
        <f t="shared" ref="AU6:BC6" si="6">IF(AU7="",NA(),AU7)</f>
        <v>517.83000000000004</v>
      </c>
      <c r="AV6" s="36">
        <f t="shared" si="6"/>
        <v>520.39</v>
      </c>
      <c r="AW6" s="36">
        <f t="shared" si="6"/>
        <v>557.51</v>
      </c>
      <c r="AX6" s="36">
        <f t="shared" si="6"/>
        <v>530.91999999999996</v>
      </c>
      <c r="AY6" s="36">
        <f t="shared" si="6"/>
        <v>357.82</v>
      </c>
      <c r="AZ6" s="36">
        <f t="shared" si="6"/>
        <v>355.5</v>
      </c>
      <c r="BA6" s="36">
        <f t="shared" si="6"/>
        <v>349.83</v>
      </c>
      <c r="BB6" s="36">
        <f t="shared" si="6"/>
        <v>360.86</v>
      </c>
      <c r="BC6" s="36">
        <f t="shared" si="6"/>
        <v>350.79</v>
      </c>
      <c r="BD6" s="35" t="str">
        <f>IF(BD7="","",IF(BD7="-","【-】","【"&amp;SUBSTITUTE(TEXT(BD7,"#,##0.00"),"-","△")&amp;"】"))</f>
        <v>【260.31】</v>
      </c>
      <c r="BE6" s="36">
        <f>IF(BE7="",NA(),BE7)</f>
        <v>148.06</v>
      </c>
      <c r="BF6" s="36">
        <f t="shared" ref="BF6:BN6" si="7">IF(BF7="",NA(),BF7)</f>
        <v>147.13999999999999</v>
      </c>
      <c r="BG6" s="36">
        <f t="shared" si="7"/>
        <v>147.94</v>
      </c>
      <c r="BH6" s="36">
        <f t="shared" si="7"/>
        <v>148.96</v>
      </c>
      <c r="BI6" s="36">
        <f t="shared" si="7"/>
        <v>168.68</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116.62</v>
      </c>
      <c r="BQ6" s="36">
        <f t="shared" ref="BQ6:BY6" si="8">IF(BQ7="",NA(),BQ7)</f>
        <v>116.45</v>
      </c>
      <c r="BR6" s="36">
        <f t="shared" si="8"/>
        <v>119.5</v>
      </c>
      <c r="BS6" s="36">
        <f t="shared" si="8"/>
        <v>118.39</v>
      </c>
      <c r="BT6" s="36">
        <f t="shared" si="8"/>
        <v>111.83</v>
      </c>
      <c r="BU6" s="36">
        <f t="shared" si="8"/>
        <v>106.01</v>
      </c>
      <c r="BV6" s="36">
        <f t="shared" si="8"/>
        <v>104.57</v>
      </c>
      <c r="BW6" s="36">
        <f t="shared" si="8"/>
        <v>103.54</v>
      </c>
      <c r="BX6" s="36">
        <f t="shared" si="8"/>
        <v>103.32</v>
      </c>
      <c r="BY6" s="36">
        <f t="shared" si="8"/>
        <v>100.85</v>
      </c>
      <c r="BZ6" s="35" t="str">
        <f>IF(BZ7="","",IF(BZ7="-","【-】","【"&amp;SUBSTITUTE(TEXT(BZ7,"#,##0.00"),"-","△")&amp;"】"))</f>
        <v>【100.05】</v>
      </c>
      <c r="CA6" s="36">
        <f>IF(CA7="",NA(),CA7)</f>
        <v>138.52000000000001</v>
      </c>
      <c r="CB6" s="36">
        <f t="shared" ref="CB6:CJ6" si="9">IF(CB7="",NA(),CB7)</f>
        <v>138.69999999999999</v>
      </c>
      <c r="CC6" s="36">
        <f t="shared" si="9"/>
        <v>134.85</v>
      </c>
      <c r="CD6" s="36">
        <f t="shared" si="9"/>
        <v>135.49</v>
      </c>
      <c r="CE6" s="36">
        <f t="shared" si="9"/>
        <v>132.07</v>
      </c>
      <c r="CF6" s="36">
        <f t="shared" si="9"/>
        <v>162.24</v>
      </c>
      <c r="CG6" s="36">
        <f t="shared" si="9"/>
        <v>165.47</v>
      </c>
      <c r="CH6" s="36">
        <f t="shared" si="9"/>
        <v>167.46</v>
      </c>
      <c r="CI6" s="36">
        <f t="shared" si="9"/>
        <v>168.56</v>
      </c>
      <c r="CJ6" s="36">
        <f t="shared" si="9"/>
        <v>167.1</v>
      </c>
      <c r="CK6" s="35" t="str">
        <f>IF(CK7="","",IF(CK7="-","【-】","【"&amp;SUBSTITUTE(TEXT(CK7,"#,##0.00"),"-","△")&amp;"】"))</f>
        <v>【166.40】</v>
      </c>
      <c r="CL6" s="36">
        <f>IF(CL7="",NA(),CL7)</f>
        <v>57.13</v>
      </c>
      <c r="CM6" s="36">
        <f t="shared" ref="CM6:CU6" si="10">IF(CM7="",NA(),CM7)</f>
        <v>57.18</v>
      </c>
      <c r="CN6" s="36">
        <f t="shared" si="10"/>
        <v>56.12</v>
      </c>
      <c r="CO6" s="36">
        <f t="shared" si="10"/>
        <v>55.24</v>
      </c>
      <c r="CP6" s="36">
        <f t="shared" si="10"/>
        <v>55.64</v>
      </c>
      <c r="CQ6" s="36">
        <f t="shared" si="10"/>
        <v>59.11</v>
      </c>
      <c r="CR6" s="36">
        <f t="shared" si="10"/>
        <v>59.74</v>
      </c>
      <c r="CS6" s="36">
        <f t="shared" si="10"/>
        <v>59.46</v>
      </c>
      <c r="CT6" s="36">
        <f t="shared" si="10"/>
        <v>59.51</v>
      </c>
      <c r="CU6" s="36">
        <f t="shared" si="10"/>
        <v>59.91</v>
      </c>
      <c r="CV6" s="35" t="str">
        <f>IF(CV7="","",IF(CV7="-","【-】","【"&amp;SUBSTITUTE(TEXT(CV7,"#,##0.00"),"-","△")&amp;"】"))</f>
        <v>【60.69】</v>
      </c>
      <c r="CW6" s="36">
        <f>IF(CW7="",NA(),CW7)</f>
        <v>94.71</v>
      </c>
      <c r="CX6" s="36">
        <f t="shared" ref="CX6:DF6" si="11">IF(CX7="",NA(),CX7)</f>
        <v>94.29</v>
      </c>
      <c r="CY6" s="36">
        <f t="shared" si="11"/>
        <v>94.68</v>
      </c>
      <c r="CZ6" s="36">
        <f t="shared" si="11"/>
        <v>94.38</v>
      </c>
      <c r="DA6" s="36">
        <f t="shared" si="11"/>
        <v>93.69</v>
      </c>
      <c r="DB6" s="36">
        <f t="shared" si="11"/>
        <v>87.91</v>
      </c>
      <c r="DC6" s="36">
        <f t="shared" si="11"/>
        <v>87.28</v>
      </c>
      <c r="DD6" s="36">
        <f t="shared" si="11"/>
        <v>87.41</v>
      </c>
      <c r="DE6" s="36">
        <f t="shared" si="11"/>
        <v>87.08</v>
      </c>
      <c r="DF6" s="36">
        <f t="shared" si="11"/>
        <v>87.26</v>
      </c>
      <c r="DG6" s="35" t="str">
        <f>IF(DG7="","",IF(DG7="-","【-】","【"&amp;SUBSTITUTE(TEXT(DG7,"#,##0.00"),"-","△")&amp;"】"))</f>
        <v>【89.82】</v>
      </c>
      <c r="DH6" s="36">
        <f>IF(DH7="",NA(),DH7)</f>
        <v>52.67</v>
      </c>
      <c r="DI6" s="36">
        <f t="shared" ref="DI6:DQ6" si="12">IF(DI7="",NA(),DI7)</f>
        <v>54.09</v>
      </c>
      <c r="DJ6" s="36">
        <f t="shared" si="12"/>
        <v>54.02</v>
      </c>
      <c r="DK6" s="36">
        <f t="shared" si="12"/>
        <v>54.27</v>
      </c>
      <c r="DL6" s="36">
        <f t="shared" si="12"/>
        <v>54</v>
      </c>
      <c r="DM6" s="36">
        <f t="shared" si="12"/>
        <v>46.88</v>
      </c>
      <c r="DN6" s="36">
        <f t="shared" si="12"/>
        <v>46.94</v>
      </c>
      <c r="DO6" s="36">
        <f t="shared" si="12"/>
        <v>47.62</v>
      </c>
      <c r="DP6" s="36">
        <f t="shared" si="12"/>
        <v>48.55</v>
      </c>
      <c r="DQ6" s="36">
        <f t="shared" si="12"/>
        <v>49.2</v>
      </c>
      <c r="DR6" s="35" t="str">
        <f>IF(DR7="","",IF(DR7="-","【-】","【"&amp;SUBSTITUTE(TEXT(DR7,"#,##0.00"),"-","△")&amp;"】"))</f>
        <v>【50.19】</v>
      </c>
      <c r="DS6" s="36">
        <f>IF(DS7="",NA(),DS7)</f>
        <v>38.950000000000003</v>
      </c>
      <c r="DT6" s="36">
        <f t="shared" ref="DT6:EB6" si="13">IF(DT7="",NA(),DT7)</f>
        <v>40.619999999999997</v>
      </c>
      <c r="DU6" s="36">
        <f t="shared" si="13"/>
        <v>39.56</v>
      </c>
      <c r="DV6" s="36">
        <f t="shared" si="13"/>
        <v>40.659999999999997</v>
      </c>
      <c r="DW6" s="36">
        <f t="shared" si="13"/>
        <v>41.33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1.03</v>
      </c>
      <c r="EE6" s="36">
        <f t="shared" ref="EE6:EM6" si="14">IF(EE7="",NA(),EE7)</f>
        <v>1.4</v>
      </c>
      <c r="EF6" s="36">
        <f t="shared" si="14"/>
        <v>1.32</v>
      </c>
      <c r="EG6" s="36">
        <f t="shared" si="14"/>
        <v>1</v>
      </c>
      <c r="EH6" s="36">
        <f t="shared" si="14"/>
        <v>1.71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272213</v>
      </c>
      <c r="D7" s="38">
        <v>46</v>
      </c>
      <c r="E7" s="38">
        <v>1</v>
      </c>
      <c r="F7" s="38">
        <v>0</v>
      </c>
      <c r="G7" s="38">
        <v>1</v>
      </c>
      <c r="H7" s="38" t="s">
        <v>93</v>
      </c>
      <c r="I7" s="38" t="s">
        <v>94</v>
      </c>
      <c r="J7" s="38" t="s">
        <v>95</v>
      </c>
      <c r="K7" s="38" t="s">
        <v>96</v>
      </c>
      <c r="L7" s="38" t="s">
        <v>97</v>
      </c>
      <c r="M7" s="38" t="s">
        <v>98</v>
      </c>
      <c r="N7" s="39" t="s">
        <v>99</v>
      </c>
      <c r="O7" s="39">
        <v>75.53</v>
      </c>
      <c r="P7" s="39">
        <v>100</v>
      </c>
      <c r="Q7" s="39">
        <v>2678</v>
      </c>
      <c r="R7" s="39">
        <v>68320</v>
      </c>
      <c r="S7" s="39">
        <v>25.33</v>
      </c>
      <c r="T7" s="39">
        <v>2697.2</v>
      </c>
      <c r="U7" s="39">
        <v>69025</v>
      </c>
      <c r="V7" s="39">
        <v>25.69</v>
      </c>
      <c r="W7" s="39">
        <v>2686.84</v>
      </c>
      <c r="X7" s="39">
        <v>119.61</v>
      </c>
      <c r="Y7" s="39">
        <v>118.26</v>
      </c>
      <c r="Z7" s="39">
        <v>120.8</v>
      </c>
      <c r="AA7" s="39">
        <v>120.33</v>
      </c>
      <c r="AB7" s="39">
        <v>122.37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524.51</v>
      </c>
      <c r="AU7" s="39">
        <v>517.83000000000004</v>
      </c>
      <c r="AV7" s="39">
        <v>520.39</v>
      </c>
      <c r="AW7" s="39">
        <v>557.51</v>
      </c>
      <c r="AX7" s="39">
        <v>530.91999999999996</v>
      </c>
      <c r="AY7" s="39">
        <v>357.82</v>
      </c>
      <c r="AZ7" s="39">
        <v>355.5</v>
      </c>
      <c r="BA7" s="39">
        <v>349.83</v>
      </c>
      <c r="BB7" s="39">
        <v>360.86</v>
      </c>
      <c r="BC7" s="39">
        <v>350.79</v>
      </c>
      <c r="BD7" s="39">
        <v>260.31</v>
      </c>
      <c r="BE7" s="39">
        <v>148.06</v>
      </c>
      <c r="BF7" s="39">
        <v>147.13999999999999</v>
      </c>
      <c r="BG7" s="39">
        <v>147.94</v>
      </c>
      <c r="BH7" s="39">
        <v>148.96</v>
      </c>
      <c r="BI7" s="39">
        <v>168.68</v>
      </c>
      <c r="BJ7" s="39">
        <v>307.45999999999998</v>
      </c>
      <c r="BK7" s="39">
        <v>312.58</v>
      </c>
      <c r="BL7" s="39">
        <v>314.87</v>
      </c>
      <c r="BM7" s="39">
        <v>309.27999999999997</v>
      </c>
      <c r="BN7" s="39">
        <v>322.92</v>
      </c>
      <c r="BO7" s="39">
        <v>275.67</v>
      </c>
      <c r="BP7" s="39">
        <v>116.62</v>
      </c>
      <c r="BQ7" s="39">
        <v>116.45</v>
      </c>
      <c r="BR7" s="39">
        <v>119.5</v>
      </c>
      <c r="BS7" s="39">
        <v>118.39</v>
      </c>
      <c r="BT7" s="39">
        <v>111.83</v>
      </c>
      <c r="BU7" s="39">
        <v>106.01</v>
      </c>
      <c r="BV7" s="39">
        <v>104.57</v>
      </c>
      <c r="BW7" s="39">
        <v>103.54</v>
      </c>
      <c r="BX7" s="39">
        <v>103.32</v>
      </c>
      <c r="BY7" s="39">
        <v>100.85</v>
      </c>
      <c r="BZ7" s="39">
        <v>100.05</v>
      </c>
      <c r="CA7" s="39">
        <v>138.52000000000001</v>
      </c>
      <c r="CB7" s="39">
        <v>138.69999999999999</v>
      </c>
      <c r="CC7" s="39">
        <v>134.85</v>
      </c>
      <c r="CD7" s="39">
        <v>135.49</v>
      </c>
      <c r="CE7" s="39">
        <v>132.07</v>
      </c>
      <c r="CF7" s="39">
        <v>162.24</v>
      </c>
      <c r="CG7" s="39">
        <v>165.47</v>
      </c>
      <c r="CH7" s="39">
        <v>167.46</v>
      </c>
      <c r="CI7" s="39">
        <v>168.56</v>
      </c>
      <c r="CJ7" s="39">
        <v>167.1</v>
      </c>
      <c r="CK7" s="39">
        <v>166.4</v>
      </c>
      <c r="CL7" s="39">
        <v>57.13</v>
      </c>
      <c r="CM7" s="39">
        <v>57.18</v>
      </c>
      <c r="CN7" s="39">
        <v>56.12</v>
      </c>
      <c r="CO7" s="39">
        <v>55.24</v>
      </c>
      <c r="CP7" s="39">
        <v>55.64</v>
      </c>
      <c r="CQ7" s="39">
        <v>59.11</v>
      </c>
      <c r="CR7" s="39">
        <v>59.74</v>
      </c>
      <c r="CS7" s="39">
        <v>59.46</v>
      </c>
      <c r="CT7" s="39">
        <v>59.51</v>
      </c>
      <c r="CU7" s="39">
        <v>59.91</v>
      </c>
      <c r="CV7" s="39">
        <v>60.69</v>
      </c>
      <c r="CW7" s="39">
        <v>94.71</v>
      </c>
      <c r="CX7" s="39">
        <v>94.29</v>
      </c>
      <c r="CY7" s="39">
        <v>94.68</v>
      </c>
      <c r="CZ7" s="39">
        <v>94.38</v>
      </c>
      <c r="DA7" s="39">
        <v>93.69</v>
      </c>
      <c r="DB7" s="39">
        <v>87.91</v>
      </c>
      <c r="DC7" s="39">
        <v>87.28</v>
      </c>
      <c r="DD7" s="39">
        <v>87.41</v>
      </c>
      <c r="DE7" s="39">
        <v>87.08</v>
      </c>
      <c r="DF7" s="39">
        <v>87.26</v>
      </c>
      <c r="DG7" s="39">
        <v>89.82</v>
      </c>
      <c r="DH7" s="39">
        <v>52.67</v>
      </c>
      <c r="DI7" s="39">
        <v>54.09</v>
      </c>
      <c r="DJ7" s="39">
        <v>54.02</v>
      </c>
      <c r="DK7" s="39">
        <v>54.27</v>
      </c>
      <c r="DL7" s="39">
        <v>54</v>
      </c>
      <c r="DM7" s="39">
        <v>46.88</v>
      </c>
      <c r="DN7" s="39">
        <v>46.94</v>
      </c>
      <c r="DO7" s="39">
        <v>47.62</v>
      </c>
      <c r="DP7" s="39">
        <v>48.55</v>
      </c>
      <c r="DQ7" s="39">
        <v>49.2</v>
      </c>
      <c r="DR7" s="39">
        <v>50.19</v>
      </c>
      <c r="DS7" s="39">
        <v>38.950000000000003</v>
      </c>
      <c r="DT7" s="39">
        <v>40.619999999999997</v>
      </c>
      <c r="DU7" s="39">
        <v>39.56</v>
      </c>
      <c r="DV7" s="39">
        <v>40.659999999999997</v>
      </c>
      <c r="DW7" s="39">
        <v>41.33</v>
      </c>
      <c r="DX7" s="39">
        <v>13.39</v>
      </c>
      <c r="DY7" s="39">
        <v>14.48</v>
      </c>
      <c r="DZ7" s="39">
        <v>16.27</v>
      </c>
      <c r="EA7" s="39">
        <v>17.11</v>
      </c>
      <c r="EB7" s="39">
        <v>18.329999999999998</v>
      </c>
      <c r="EC7" s="39">
        <v>20.63</v>
      </c>
      <c r="ED7" s="39">
        <v>1.03</v>
      </c>
      <c r="EE7" s="39">
        <v>1.4</v>
      </c>
      <c r="EF7" s="39">
        <v>1.32</v>
      </c>
      <c r="EG7" s="39">
        <v>1</v>
      </c>
      <c r="EH7" s="39">
        <v>1.71</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2022-02-10T08:55:31Z</cp:lastPrinted>
  <dcterms:created xsi:type="dcterms:W3CDTF">2021-12-03T06:53:16Z</dcterms:created>
  <dcterms:modified xsi:type="dcterms:W3CDTF">2022-02-10T08:56:35Z</dcterms:modified>
  <cp:category/>
</cp:coreProperties>
</file>