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G0000sv0ns101\d10023$\doc\財政\04公営企業\20.経営比較分析\05チェック作業および完成データ\20 和泉市\"/>
    </mc:Choice>
  </mc:AlternateContent>
  <xr:revisionPtr revIDLastSave="0" documentId="13_ncr:1_{991C5B48-AA6F-40D6-ACF9-E99EE5A280A5}" xr6:coauthVersionLast="45" xr6:coauthVersionMax="45" xr10:uidLastSave="{00000000-0000-0000-0000-000000000000}"/>
  <workbookProtection workbookAlgorithmName="SHA-512" workbookHashValue="mS4Oud+F4GJ/mLiLMezDyuCjBjGGoseTuIhf5S4MlyRG9GKa6sleVziFJSjR9plK3Eio/nLIa6iE/zP+dMd77A==" workbookSaltValue="92ULfLEsA1zG7cy50HGBzA==" workbookSpinCount="100000" lockStructure="1"/>
  <bookViews>
    <workbookView xWindow="30045" yWindow="750" windowWidth="21600" windowHeight="112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<sst xmlns="http://schemas.openxmlformats.org/spreadsheetml/2006/main" count="236" uniqueCount="118">
  <si>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</si>
  <si>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</si>
  <si>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</si>
  <si>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</si>
  <si>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</si>
  <si>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</si>
  <si>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</si>
  <si>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</si>
  <si>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</si>
  <si>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</si>
  <si>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</si>
  <si>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</si>
  <si>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</si>
  <si>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</si>
  <si>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</si>
  <si>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</si>
  <si>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</si>
  <si>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</si>
  <si>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</si>
  <si>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</si>
  <si>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</si>
  <si>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</si>
  <si>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</si>
  <si>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</si>
  <si>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</si>
  <si>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</si>
  <si>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</si>
  <si>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</si>
  <si>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</si>
  <si>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</si>
  <si>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</si>
  <si>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</si>
  <si>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</si>
  <si>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</si>
  <si>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</si>
  <si>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</si>
  <si>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</si>
  <si>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</si>
  <si>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</si>
  <si>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</si>
  <si>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</si>
  <si>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</si>
  <si>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</si>
  <si>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</si>
  <si>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</si>
  <si>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</si>
  <si>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</si>
  <si>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</si>
  <si>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</si>
  <si>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</si>
  <si>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</si>
  <si>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</si>
  <si>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</si>
  <si>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</si>
  <si>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</si>
  <si>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</si>
  <si>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</si>
  <si>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</si>
  <si>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</si>
  <si>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</si>
  <si>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</si>
  <si>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</si>
  <si>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</si>
  <si>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</si>
  <si>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</si>
  <si>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</si>
  <si>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</si>
  <si>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</si>
  <si>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</si>
  <si>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</si>
  <si>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</si>
  <si>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</si>
  <si>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</si>
  <si>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</si>
  <si>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</si>
  <si>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</si>
  <si>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</si>
  <si>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</si>
  <si>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</si>
  <si>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</si>
  <si>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</si>
  <si>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</si>
  <si>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</si>
  <si>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</si>
  <si>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</si>
  <si>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</si>
  <si>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</si>
  <si>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</si>
  <si>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</si>
  <si>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</si>
  <si>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</si>
  <si>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</si>
  <si>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</si>
  <si>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</si>
  <si>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</si>
  <si>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</si>
  <si>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和泉市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</si>
  <si>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</si>
  <si>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</si>
  <si>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</si>
  <si>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</si>
  <si>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</si>
  <si>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</si>
  <si>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</si>
  <si>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</si>
  <si>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</si>
  <si>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</si>
  <si>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</si>
  <si>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</si>
  <si>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</si>
  <si>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</si>
  <si>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</si>
  <si>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</si>
  <si>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</si>
  <si>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</si>
  <si>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①経常収支比率は、平成30年度に下水道使用料の改定を行って以来大きく上昇し、類似団体平均値(以下、平均値)より高く、健全な経営状態を維持しています。
　②累積欠損金比率は、累積欠損金が発生していないため計上していません。
　③流動比率については、年々改善しているものの、平均値と比べて低くなっており、前年度と同様に資金的に苦しい経営となっていることがわかります。また、④企業債残高対事業規模比率は前年度から下がったものの、平均値を上回っており、類似団体より企業債による経営圧迫の影響が大きいと考えられます。
　⑤経費回収率は100％を越えており、汚水処理に係る費用を下水道使用料で賄えています。
　⑥汚水処理原価は、平均値より下回っており、有収水量が増加したことにより、前年度との比較でも下がっています。
　⑦施設利用率は、汚水処理施設等を保有していないため計上していません。
　⑧水洗化率は、水洗化啓発活動により、ここ数年は90％前後となっているものの、浄化槽からの切替や接続に際しての経済的負担等の理由から平均値より低い値となっています。</t>
    <rPh sb="18" eb="21">
      <t>ゲスイドウ</t>
    </rPh>
    <rPh sb="21" eb="24">
      <t>シヨウリョウ</t>
    </rPh>
    <rPh sb="31" eb="33">
      <t>イライ</t>
    </rPh>
    <rPh sb="68" eb="70">
      <t>イジ</t>
    </rPh>
    <rPh sb="125" eb="127">
      <t>ネンネン</t>
    </rPh>
    <rPh sb="127" eb="129">
      <t>カイゼン</t>
    </rPh>
    <rPh sb="412" eb="414">
      <t>スウネン</t>
    </rPh>
    <rPh sb="418" eb="420">
      <t>ゼンゴ</t>
    </rPh>
    <phoneticPr fontId="4"/>
  </si>
  <si>
    <t>　和泉市の公共下水道は、昭和50年度に都市計画決定を行い、昭和52年度から事業を進めていますので、現在、耐用年数が経過している管渠はありません。
　</t>
    <phoneticPr fontId="4"/>
  </si>
  <si>
    <t xml:space="preserve">　平成30年度に下水道使用料を改定してからは、経営状況が一定改善しました。
　しかし、経営の健全性・効率性の指標をみると、これから管渠の布設を行いつつ、今後発生が見込まれる耐用年数を経過した管渠の更新に備えるため、よりいっそう経営の健全化・効率化を図らないといけないことがわかります。
　そのために、経営戦略に基づき、計画的かつ合理的な経営を行い、国庫補助金を最大限に活用して未整備区域の下水道整備促進を行いながら、不明水対策による処理経費の節減、及び未水洗化家屋への戸別訪問による啓発を行うなど収入確保に努めていきます。
　なお、令和2年度に公共下水道ストックマネジメント計画を策定しており、令和3年度以降はこの計画に基づき、下水道施設内の点検調査を行います。                                                                                                                                          </t>
    <rPh sb="1" eb="3">
      <t>ヘイセイ</t>
    </rPh>
    <rPh sb="5" eb="7">
      <t>ネンド</t>
    </rPh>
    <rPh sb="8" eb="11">
      <t>ゲスイドウ</t>
    </rPh>
    <rPh sb="11" eb="14">
      <t>シヨウリョウ</t>
    </rPh>
    <rPh sb="15" eb="17">
      <t>カイテイ</t>
    </rPh>
    <rPh sb="23" eb="27">
      <t>ケイエイジョウキョウ</t>
    </rPh>
    <rPh sb="28" eb="30">
      <t>イッテイ</t>
    </rPh>
    <rPh sb="30" eb="32">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</si>
</sst>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4D-4906-8976-1CD450D7956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0.17</c:v>
                </c:pt>
                <c:pt idx="2">
                  <c:v>0.12</c:v>
                </c:pt>
                <c:pt idx="3">
                  <c:v>0.19</c:v>
                </c:pt>
                <c:pt idx="4">
                  <c:v>0.19</c:v>
                </c:pt>
              </c:numCache>
            </c:numRef>
          </c:val>
          <c:smooth val="0"/>
          <c:extLst>
            <c:ext xmlns:c16="http://schemas.microsoft.com/office/drawing/2014/chart" uri="{C3380CC4-5D6E-409C-BE32-E72D297353CC}">
              <c16:uniqueId val="{00000001-C64D-4906-8976-1CD450D7956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F0-4DB5-A9FC-CF1BEBD71DD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63.26</c:v>
                </c:pt>
                <c:pt idx="1">
                  <c:v>61.54</c:v>
                </c:pt>
                <c:pt idx="2">
                  <c:v>68.3</c:v>
                </c:pt>
                <c:pt idx="3">
                  <c:v>61.32</c:v>
                </c:pt>
                <c:pt idx="4">
                  <c:v>61.7</c:v>
                </c:pt>
              </c:numCache>
            </c:numRef>
          </c:val>
          <c:smooth val="0"/>
          <c:extLst>
            <c:ext xmlns:c16="http://schemas.microsoft.com/office/drawing/2014/chart" uri="{C3380CC4-5D6E-409C-BE32-E72D297353CC}">
              <c16:uniqueId val="{00000001-D2F0-4DB5-A9FC-CF1BEBD71DD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89.86</c:v>
                </c:pt>
                <c:pt idx="1">
                  <c:v>90.05</c:v>
                </c:pt>
                <c:pt idx="2">
                  <c:v>90.35</c:v>
                </c:pt>
                <c:pt idx="3">
                  <c:v>90.57</c:v>
                </c:pt>
                <c:pt idx="4">
                  <c:v>90.56</c:v>
                </c:pt>
              </c:numCache>
            </c:numRef>
          </c:val>
          <c:extLst>
            <c:ext xmlns:c16="http://schemas.microsoft.com/office/drawing/2014/chart" uri="{C3380CC4-5D6E-409C-BE32-E72D297353CC}">
              <c16:uniqueId val="{00000000-A5D3-4B58-AD55-BA400D6C3F6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94.07</c:v>
                </c:pt>
                <c:pt idx="1">
                  <c:v>94.13</c:v>
                </c:pt>
                <c:pt idx="2">
                  <c:v>96.78</c:v>
                </c:pt>
                <c:pt idx="3">
                  <c:v>94.58</c:v>
                </c:pt>
                <c:pt idx="4">
                  <c:v>94.56</c:v>
                </c:pt>
              </c:numCache>
            </c:numRef>
          </c:val>
          <c:smooth val="0"/>
          <c:extLst>
            <c:ext xmlns:c16="http://schemas.microsoft.com/office/drawing/2014/chart" uri="{C3380CC4-5D6E-409C-BE32-E72D297353CC}">
              <c16:uniqueId val="{00000001-A5D3-4B58-AD55-BA400D6C3F6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102.01</c:v>
                </c:pt>
                <c:pt idx="1">
                  <c:v>102.47</c:v>
                </c:pt>
                <c:pt idx="2">
                  <c:v>109.55</c:v>
                </c:pt>
                <c:pt idx="3">
                  <c:v>111.4</c:v>
                </c:pt>
                <c:pt idx="4">
                  <c:v>112.76</c:v>
                </c:pt>
              </c:numCache>
            </c:numRef>
          </c:val>
          <c:extLst>
            <c:ext xmlns:c16="http://schemas.microsoft.com/office/drawing/2014/chart" uri="{C3380CC4-5D6E-409C-BE32-E72D297353CC}">
              <c16:uniqueId val="{00000000-BD02-4061-855F-70941BB53A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107.45</c:v>
                </c:pt>
                <c:pt idx="1">
                  <c:v>107.43</c:v>
                </c:pt>
                <c:pt idx="2">
                  <c:v>106.78</c:v>
                </c:pt>
                <c:pt idx="3">
                  <c:v>107.03</c:v>
                </c:pt>
                <c:pt idx="4">
                  <c:v>106.55</c:v>
                </c:pt>
              </c:numCache>
            </c:numRef>
          </c:val>
          <c:smooth val="0"/>
          <c:extLst>
            <c:ext xmlns:c16="http://schemas.microsoft.com/office/drawing/2014/chart" uri="{C3380CC4-5D6E-409C-BE32-E72D297353CC}">
              <c16:uniqueId val="{00000001-BD02-4061-855F-70941BB53A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15.15</c:v>
                </c:pt>
                <c:pt idx="1">
                  <c:v>17.579999999999998</c:v>
                </c:pt>
                <c:pt idx="2">
                  <c:v>20.010000000000002</c:v>
                </c:pt>
                <c:pt idx="3">
                  <c:v>22.29</c:v>
                </c:pt>
                <c:pt idx="4">
                  <c:v>24.6</c:v>
                </c:pt>
              </c:numCache>
            </c:numRef>
          </c:val>
          <c:extLst>
            <c:ext xmlns:c16="http://schemas.microsoft.com/office/drawing/2014/chart" uri="{C3380CC4-5D6E-409C-BE32-E72D297353CC}">
              <c16:uniqueId val="{00000000-317C-456B-8169-FDE8DD8D9BD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28.95</c:v>
                </c:pt>
                <c:pt idx="1">
                  <c:v>30.11</c:v>
                </c:pt>
                <c:pt idx="2">
                  <c:v>29.38</c:v>
                </c:pt>
                <c:pt idx="3">
                  <c:v>31.01</c:v>
                </c:pt>
                <c:pt idx="4">
                  <c:v>28.87</c:v>
                </c:pt>
              </c:numCache>
            </c:numRef>
          </c:val>
          <c:smooth val="0"/>
          <c:extLst>
            <c:ext xmlns:c16="http://schemas.microsoft.com/office/drawing/2014/chart" uri="{C3380CC4-5D6E-409C-BE32-E72D297353CC}">
              <c16:uniqueId val="{00000001-317C-456B-8169-FDE8DD8D9BD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6E-4B3D-8C3B-D0EB380BD2E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4.07</c:v>
                </c:pt>
                <c:pt idx="1">
                  <c:v>4.54</c:v>
                </c:pt>
                <c:pt idx="2">
                  <c:v>3.45</c:v>
                </c:pt>
                <c:pt idx="3">
                  <c:v>4.95</c:v>
                </c:pt>
                <c:pt idx="4">
                  <c:v>5.64</c:v>
                </c:pt>
              </c:numCache>
            </c:numRef>
          </c:val>
          <c:smooth val="0"/>
          <c:extLst>
            <c:ext xmlns:c16="http://schemas.microsoft.com/office/drawing/2014/chart" uri="{C3380CC4-5D6E-409C-BE32-E72D297353CC}">
              <c16:uniqueId val="{00000001-BB6E-4B3D-8C3B-D0EB380BD2E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BA-4A31-A28B-FB0E95837F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11.01</c:v>
                </c:pt>
                <c:pt idx="1">
                  <c:v>10.199999999999999</c:v>
                </c:pt>
                <c:pt idx="2">
                  <c:v>0.19</c:v>
                </c:pt>
                <c:pt idx="3">
                  <c:v>7.69</c:v>
                </c:pt>
                <c:pt idx="4">
                  <c:v>5.95</c:v>
                </c:pt>
              </c:numCache>
            </c:numRef>
          </c:val>
          <c:smooth val="0"/>
          <c:extLst>
            <c:ext xmlns:c16="http://schemas.microsoft.com/office/drawing/2014/chart" uri="{C3380CC4-5D6E-409C-BE32-E72D297353CC}">
              <c16:uniqueId val="{00000001-8CBA-4A31-A28B-FB0E95837F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16.16</c:v>
                </c:pt>
                <c:pt idx="1">
                  <c:v>20.74</c:v>
                </c:pt>
                <c:pt idx="2">
                  <c:v>25.62</c:v>
                </c:pt>
                <c:pt idx="3">
                  <c:v>30.33</c:v>
                </c:pt>
                <c:pt idx="4">
                  <c:v>50.42</c:v>
                </c:pt>
              </c:numCache>
            </c:numRef>
          </c:val>
          <c:extLst>
            <c:ext xmlns:c16="http://schemas.microsoft.com/office/drawing/2014/chart" uri="{C3380CC4-5D6E-409C-BE32-E72D297353CC}">
              <c16:uniqueId val="{00000000-08BB-4BCB-BEAE-56E23E8921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54.03</c:v>
                </c:pt>
                <c:pt idx="1">
                  <c:v>65.83</c:v>
                </c:pt>
                <c:pt idx="2">
                  <c:v>80.64</c:v>
                </c:pt>
                <c:pt idx="3">
                  <c:v>73.02</c:v>
                </c:pt>
                <c:pt idx="4">
                  <c:v>72.930000000000007</c:v>
                </c:pt>
              </c:numCache>
            </c:numRef>
          </c:val>
          <c:smooth val="0"/>
          <c:extLst>
            <c:ext xmlns:c16="http://schemas.microsoft.com/office/drawing/2014/chart" uri="{C3380CC4-5D6E-409C-BE32-E72D297353CC}">
              <c16:uniqueId val="{00000001-08BB-4BCB-BEAE-56E23E8921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1219.57</c:v>
                </c:pt>
                <c:pt idx="1">
                  <c:v>1176.24</c:v>
                </c:pt>
                <c:pt idx="2">
                  <c:v>1018.56</c:v>
                </c:pt>
                <c:pt idx="3">
                  <c:v>975.09</c:v>
                </c:pt>
                <c:pt idx="4">
                  <c:v>939.99</c:v>
                </c:pt>
              </c:numCache>
            </c:numRef>
          </c:val>
          <c:extLst>
            <c:ext xmlns:c16="http://schemas.microsoft.com/office/drawing/2014/chart" uri="{C3380CC4-5D6E-409C-BE32-E72D297353CC}">
              <c16:uniqueId val="{00000000-62F7-4B97-B0B7-F0E66F2DD66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802.49</c:v>
                </c:pt>
                <c:pt idx="1">
                  <c:v>805.14</c:v>
                </c:pt>
                <c:pt idx="2">
                  <c:v>606.79999999999995</c:v>
                </c:pt>
                <c:pt idx="3">
                  <c:v>708.89</c:v>
                </c:pt>
                <c:pt idx="4">
                  <c:v>730.52</c:v>
                </c:pt>
              </c:numCache>
            </c:numRef>
          </c:val>
          <c:smooth val="0"/>
          <c:extLst>
            <c:ext xmlns:c16="http://schemas.microsoft.com/office/drawing/2014/chart" uri="{C3380CC4-5D6E-409C-BE32-E72D297353CC}">
              <c16:uniqueId val="{00000001-62F7-4B97-B0B7-F0E66F2DD66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102.15</c:v>
                </c:pt>
                <c:pt idx="1">
                  <c:v>104.9</c:v>
                </c:pt>
                <c:pt idx="2">
                  <c:v>119.19</c:v>
                </c:pt>
                <c:pt idx="3">
                  <c:v>122.74</c:v>
                </c:pt>
                <c:pt idx="4">
                  <c:v>124.73</c:v>
                </c:pt>
              </c:numCache>
            </c:numRef>
          </c:val>
          <c:extLst>
            <c:ext xmlns:c16="http://schemas.microsoft.com/office/drawing/2014/chart" uri="{C3380CC4-5D6E-409C-BE32-E72D297353CC}">
              <c16:uniqueId val="{00000000-23E8-4AE4-AC68-A3263BC1D48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103.18</c:v>
                </c:pt>
                <c:pt idx="1">
                  <c:v>100.22</c:v>
                </c:pt>
                <c:pt idx="2">
                  <c:v>101.84</c:v>
                </c:pt>
                <c:pt idx="3">
                  <c:v>97.91</c:v>
                </c:pt>
                <c:pt idx="4">
                  <c:v>98.61</c:v>
                </c:pt>
              </c:numCache>
            </c:numRef>
          </c:val>
          <c:smooth val="0"/>
          <c:extLst>
            <c:ext xmlns:c16="http://schemas.microsoft.com/office/drawing/2014/chart" uri="{C3380CC4-5D6E-409C-BE32-E72D297353CC}">
              <c16:uniqueId val="{00000001-23E8-4AE4-AC68-A3263BC1D48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119.59</c:v>
                </c:pt>
                <c:pt idx="1">
                  <c:v>116.25</c:v>
                </c:pt>
                <c:pt idx="2">
                  <c:v>114.39</c:v>
                </c:pt>
                <c:pt idx="3">
                  <c:v>112.91</c:v>
                </c:pt>
                <c:pt idx="4">
                  <c:v>109.14</c:v>
                </c:pt>
              </c:numCache>
            </c:numRef>
          </c:val>
          <c:extLst>
            <c:ext xmlns:c16="http://schemas.microsoft.com/office/drawing/2014/chart" uri="{C3380CC4-5D6E-409C-BE32-E72D297353CC}">
              <c16:uniqueId val="{00000000-1F08-4BF8-A1B9-8C4A0A6941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141.11000000000001</c:v>
                </c:pt>
                <c:pt idx="1">
                  <c:v>144.79</c:v>
                </c:pt>
                <c:pt idx="2">
                  <c:v>119.39</c:v>
                </c:pt>
                <c:pt idx="3">
                  <c:v>144.11000000000001</c:v>
                </c:pt>
                <c:pt idx="4">
                  <c:v>141.24</c:v>
                </c:pt>
              </c:numCache>
            </c:numRef>
          </c:val>
          <c:smooth val="0"/>
          <c:extLst>
            <c:ext xmlns:c16="http://schemas.microsoft.com/office/drawing/2014/chart" uri="{C3380CC4-5D6E-409C-BE32-E72D297353CC}">
              <c16:uniqueId val="{00000001-1F08-4BF8-A1B9-8C4A0A6941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大阪府　和泉市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tr">
        <f>データ!$M$6</f>
        <v>非設置</v>
      </c>
      <c r="AE8" s="50"/>
      <c r="AF8" s="50"/>
      <c r="AG8" s="50"/>
      <c r="AH8" s="50"/>
      <c r="AI8" s="50"/>
      <c r="AJ8" s="50"/>
      <c r="AK8" s="3"/>
      <c r="AL8" s="51">
        <f>データ!S6</f>
        <v>185181</v>
      </c>
      <c r="AM8" s="51"/>
      <c r="AN8" s="51"/>
      <c r="AO8" s="51"/>
      <c r="AP8" s="51"/>
      <c r="AQ8" s="51"/>
      <c r="AR8" s="51"/>
      <c r="AS8" s="51"/>
      <c r="AT8" s="46">
        <f>データ!T6</f>
        <v>84.98</v>
      </c>
      <c r="AU8" s="46"/>
      <c r="AV8" s="46"/>
      <c r="AW8" s="46"/>
      <c r="AX8" s="46"/>
      <c r="AY8" s="46"/>
      <c r="AZ8" s="46"/>
      <c r="BA8" s="46"/>
      <c r="BB8" s="46">
        <f>データ!U6</f>
        <v>2179.11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64.5</v>
      </c>
      <c r="J10" s="46"/>
      <c r="K10" s="46"/>
      <c r="L10" s="46"/>
      <c r="M10" s="46"/>
      <c r="N10" s="46"/>
      <c r="O10" s="46"/>
      <c r="P10" s="46">
        <f>データ!P6</f>
        <v>88.45</v>
      </c>
      <c r="Q10" s="46"/>
      <c r="R10" s="46"/>
      <c r="S10" s="46"/>
      <c r="T10" s="46"/>
      <c r="U10" s="46"/>
      <c r="V10" s="46"/>
      <c r="W10" s="46">
        <f>データ!Q6</f>
        <v>83.91</v>
      </c>
      <c r="X10" s="46"/>
      <c r="Y10" s="46"/>
      <c r="Z10" s="46"/>
      <c r="AA10" s="46"/>
      <c r="AB10" s="46"/>
      <c r="AC10" s="46"/>
      <c r="AD10" s="51">
        <f>データ!R6</f>
        <v>2530</v>
      </c>
      <c r="AE10" s="51"/>
      <c r="AF10" s="51"/>
      <c r="AG10" s="51"/>
      <c r="AH10" s="51"/>
      <c r="AI10" s="51"/>
      <c r="AJ10" s="51"/>
      <c r="AK10" s="2"/>
      <c r="AL10" s="51">
        <f>データ!V6</f>
        <v>163473</v>
      </c>
      <c r="AM10" s="51"/>
      <c r="AN10" s="51"/>
      <c r="AO10" s="51"/>
      <c r="AP10" s="51"/>
      <c r="AQ10" s="51"/>
      <c r="AR10" s="51"/>
      <c r="AS10" s="51"/>
      <c r="AT10" s="46">
        <f>データ!W6</f>
        <v>22.05</v>
      </c>
      <c r="AU10" s="46"/>
      <c r="AV10" s="46"/>
      <c r="AW10" s="46"/>
      <c r="AX10" s="46"/>
      <c r="AY10" s="46"/>
      <c r="AZ10" s="46"/>
      <c r="BA10" s="46"/>
      <c r="BB10" s="46">
        <f>データ!X6</f>
        <v>7413.74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1X06mmwBIeECP+xOJ4iWx0e/xUnp8//26hley8spUcPaPv5sKtKTxawgC5RLNBGzf0HFtfyJBSKybqEGde8IoA==" saltValue="TZ4wyssJd9cMpBbLVqid8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272191</v>
      </c>
      <c r="D6" s="33">
        <f t="shared" si="3"/>
        <v>46</v>
      </c>
      <c r="E6" s="33">
        <f t="shared" si="3"/>
        <v>17</v>
      </c>
      <c r="F6" s="33">
        <f t="shared" si="3"/>
        <v>1</v>
      </c>
      <c r="G6" s="33">
        <f t="shared" si="3"/>
        <v>0</v>
      </c>
      <c r="H6" s="33" t="str">
        <f t="shared" si="3"/>
        <v>大阪府　和泉市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64.5</v>
      </c>
      <c r="P6" s="34">
        <f t="shared" si="3"/>
        <v>88.45</v>
      </c>
      <c r="Q6" s="34">
        <f t="shared" si="3"/>
        <v>83.91</v>
      </c>
      <c r="R6" s="34">
        <f t="shared" si="3"/>
        <v>2530</v>
      </c>
      <c r="S6" s="34">
        <f t="shared" si="3"/>
        <v>185181</v>
      </c>
      <c r="T6" s="34">
        <f t="shared" si="3"/>
        <v>84.98</v>
      </c>
      <c r="U6" s="34">
        <f t="shared" si="3"/>
        <v>2179.11</v>
      </c>
      <c r="V6" s="34">
        <f t="shared" si="3"/>
        <v>163473</v>
      </c>
      <c r="W6" s="34">
        <f t="shared" si="3"/>
        <v>22.05</v>
      </c>
      <c r="X6" s="34">
        <f t="shared" si="3"/>
        <v>7413.74</v>
      </c>
      <c r="Y6" s="35">
        <f>IF(Y7="",NA(),Y7)</f>
        <v>102.01</v>
      </c>
      <c r="Z6" s="35">
        <f t="shared" ref="Z6:AH6" si="4">IF(Z7="",NA(),Z7)</f>
        <v>102.47</v>
      </c>
      <c r="AA6" s="35">
        <f t="shared" si="4"/>
        <v>109.55</v>
      </c>
      <c r="AB6" s="35">
        <f t="shared" si="4"/>
        <v>111.4</v>
      </c>
      <c r="AC6" s="35">
        <f t="shared" si="4"/>
        <v>112.76</v>
      </c>
      <c r="AD6" s="35">
        <f t="shared" si="4"/>
        <v>107.45</v>
      </c>
      <c r="AE6" s="35">
        <f t="shared" si="4"/>
        <v>107.43</v>
      </c>
      <c r="AF6" s="35">
        <f t="shared" si="4"/>
        <v>106.78</v>
      </c>
      <c r="AG6" s="35">
        <f t="shared" si="4"/>
        <v>107.03</v>
      </c>
      <c r="AH6" s="35">
        <f t="shared" si="4"/>
        <v>106.55</v>
      </c>
      <c r="AI6" s="34" t="str">
        <f>IF(AI7="","",IF(AI7="-","【-】","【"&amp;SUBSTITUTE(TEXT(AI7,"#,##0.00"),"-","△")&amp;"】"))</f>
        <v>【106.67】</v>
      </c>
      <c r="AJ6" s="34">
        <f>IF(AJ7="",NA(),AJ7)</f>
        <v>0</v>
      </c>
      <c r="AK6" s="34">
        <f t="shared" ref="AK6:AS6" si="5">IF(AK7="",NA(),AK7)</f>
        <v>0</v>
      </c>
      <c r="AL6" s="34">
        <f t="shared" si="5"/>
        <v>0</v>
      </c>
      <c r="AM6" s="34">
        <f t="shared" si="5"/>
        <v>0</v>
      </c>
      <c r="AN6" s="34">
        <f t="shared" si="5"/>
        <v>0</v>
      </c>
      <c r="AO6" s="35">
        <f t="shared" si="5"/>
        <v>11.01</v>
      </c>
      <c r="AP6" s="35">
        <f t="shared" si="5"/>
        <v>10.199999999999999</v>
      </c>
      <c r="AQ6" s="35">
        <f t="shared" si="5"/>
        <v>0.19</v>
      </c>
      <c r="AR6" s="35">
        <f t="shared" si="5"/>
        <v>7.69</v>
      </c>
      <c r="AS6" s="35">
        <f t="shared" si="5"/>
        <v>5.95</v>
      </c>
      <c r="AT6" s="34" t="str">
        <f>IF(AT7="","",IF(AT7="-","【-】","【"&amp;SUBSTITUTE(TEXT(AT7,"#,##0.00"),"-","△")&amp;"】"))</f>
        <v>【3.64】</v>
      </c>
      <c r="AU6" s="35">
        <f>IF(AU7="",NA(),AU7)</f>
        <v>16.16</v>
      </c>
      <c r="AV6" s="35">
        <f t="shared" ref="AV6:BD6" si="6">IF(AV7="",NA(),AV7)</f>
        <v>20.74</v>
      </c>
      <c r="AW6" s="35">
        <f t="shared" si="6"/>
        <v>25.62</v>
      </c>
      <c r="AX6" s="35">
        <f t="shared" si="6"/>
        <v>30.33</v>
      </c>
      <c r="AY6" s="35">
        <f t="shared" si="6"/>
        <v>50.42</v>
      </c>
      <c r="AZ6" s="35">
        <f t="shared" si="6"/>
        <v>54.03</v>
      </c>
      <c r="BA6" s="35">
        <f t="shared" si="6"/>
        <v>65.83</v>
      </c>
      <c r="BB6" s="35">
        <f t="shared" si="6"/>
        <v>80.64</v>
      </c>
      <c r="BC6" s="35">
        <f t="shared" si="6"/>
        <v>73.02</v>
      </c>
      <c r="BD6" s="35">
        <f t="shared" si="6"/>
        <v>72.930000000000007</v>
      </c>
      <c r="BE6" s="34" t="str">
        <f>IF(BE7="","",IF(BE7="-","【-】","【"&amp;SUBSTITUTE(TEXT(BE7,"#,##0.00"),"-","△")&amp;"】"))</f>
        <v>【67.52】</v>
      </c>
      <c r="BF6" s="35">
        <f>IF(BF7="",NA(),BF7)</f>
        <v>1219.57</v>
      </c>
      <c r="BG6" s="35">
        <f t="shared" ref="BG6:BO6" si="7">IF(BG7="",NA(),BG7)</f>
        <v>1176.24</v>
      </c>
      <c r="BH6" s="35">
        <f t="shared" si="7"/>
        <v>1018.56</v>
      </c>
      <c r="BI6" s="35">
        <f t="shared" si="7"/>
        <v>975.09</v>
      </c>
      <c r="BJ6" s="35">
        <f t="shared" si="7"/>
        <v>939.99</v>
      </c>
      <c r="BK6" s="35">
        <f t="shared" si="7"/>
        <v>802.49</v>
      </c>
      <c r="BL6" s="35">
        <f t="shared" si="7"/>
        <v>805.14</v>
      </c>
      <c r="BM6" s="35">
        <f t="shared" si="7"/>
        <v>606.79999999999995</v>
      </c>
      <c r="BN6" s="35">
        <f t="shared" si="7"/>
        <v>708.89</v>
      </c>
      <c r="BO6" s="35">
        <f t="shared" si="7"/>
        <v>730.52</v>
      </c>
      <c r="BP6" s="34" t="str">
        <f>IF(BP7="","",IF(BP7="-","【-】","【"&amp;SUBSTITUTE(TEXT(BP7,"#,##0.00"),"-","△")&amp;"】"))</f>
        <v>【705.21】</v>
      </c>
      <c r="BQ6" s="35">
        <f>IF(BQ7="",NA(),BQ7)</f>
        <v>102.15</v>
      </c>
      <c r="BR6" s="35">
        <f t="shared" ref="BR6:BZ6" si="8">IF(BR7="",NA(),BR7)</f>
        <v>104.9</v>
      </c>
      <c r="BS6" s="35">
        <f t="shared" si="8"/>
        <v>119.19</v>
      </c>
      <c r="BT6" s="35">
        <f t="shared" si="8"/>
        <v>122.74</v>
      </c>
      <c r="BU6" s="35">
        <f t="shared" si="8"/>
        <v>124.73</v>
      </c>
      <c r="BV6" s="35">
        <f t="shared" si="8"/>
        <v>103.18</v>
      </c>
      <c r="BW6" s="35">
        <f t="shared" si="8"/>
        <v>100.22</v>
      </c>
      <c r="BX6" s="35">
        <f t="shared" si="8"/>
        <v>101.84</v>
      </c>
      <c r="BY6" s="35">
        <f t="shared" si="8"/>
        <v>97.91</v>
      </c>
      <c r="BZ6" s="35">
        <f t="shared" si="8"/>
        <v>98.61</v>
      </c>
      <c r="CA6" s="34" t="str">
        <f>IF(CA7="","",IF(CA7="-","【-】","【"&amp;SUBSTITUTE(TEXT(CA7,"#,##0.00"),"-","△")&amp;"】"))</f>
        <v>【98.96】</v>
      </c>
      <c r="CB6" s="35">
        <f>IF(CB7="",NA(),CB7)</f>
        <v>119.59</v>
      </c>
      <c r="CC6" s="35">
        <f t="shared" ref="CC6:CK6" si="9">IF(CC7="",NA(),CC7)</f>
        <v>116.25</v>
      </c>
      <c r="CD6" s="35">
        <f t="shared" si="9"/>
        <v>114.39</v>
      </c>
      <c r="CE6" s="35">
        <f t="shared" si="9"/>
        <v>112.91</v>
      </c>
      <c r="CF6" s="35">
        <f t="shared" si="9"/>
        <v>109.14</v>
      </c>
      <c r="CG6" s="35">
        <f t="shared" si="9"/>
        <v>141.11000000000001</v>
      </c>
      <c r="CH6" s="35">
        <f t="shared" si="9"/>
        <v>144.79</v>
      </c>
      <c r="CI6" s="35">
        <f t="shared" si="9"/>
        <v>119.39</v>
      </c>
      <c r="CJ6" s="35">
        <f t="shared" si="9"/>
        <v>144.11000000000001</v>
      </c>
      <c r="CK6" s="35">
        <f t="shared" si="9"/>
        <v>141.24</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63.26</v>
      </c>
      <c r="CS6" s="35">
        <f t="shared" si="10"/>
        <v>61.54</v>
      </c>
      <c r="CT6" s="35">
        <f t="shared" si="10"/>
        <v>68.3</v>
      </c>
      <c r="CU6" s="35">
        <f t="shared" si="10"/>
        <v>61.32</v>
      </c>
      <c r="CV6" s="35">
        <f t="shared" si="10"/>
        <v>61.7</v>
      </c>
      <c r="CW6" s="34" t="str">
        <f>IF(CW7="","",IF(CW7="-","【-】","【"&amp;SUBSTITUTE(TEXT(CW7,"#,##0.00"),"-","△")&amp;"】"))</f>
        <v>【59.57】</v>
      </c>
      <c r="CX6" s="35">
        <f>IF(CX7="",NA(),CX7)</f>
        <v>89.86</v>
      </c>
      <c r="CY6" s="35">
        <f t="shared" ref="CY6:DG6" si="11">IF(CY7="",NA(),CY7)</f>
        <v>90.05</v>
      </c>
      <c r="CZ6" s="35">
        <f t="shared" si="11"/>
        <v>90.35</v>
      </c>
      <c r="DA6" s="35">
        <f t="shared" si="11"/>
        <v>90.57</v>
      </c>
      <c r="DB6" s="35">
        <f t="shared" si="11"/>
        <v>90.56</v>
      </c>
      <c r="DC6" s="35">
        <f t="shared" si="11"/>
        <v>94.07</v>
      </c>
      <c r="DD6" s="35">
        <f t="shared" si="11"/>
        <v>94.13</v>
      </c>
      <c r="DE6" s="35">
        <f t="shared" si="11"/>
        <v>96.78</v>
      </c>
      <c r="DF6" s="35">
        <f t="shared" si="11"/>
        <v>94.58</v>
      </c>
      <c r="DG6" s="35">
        <f t="shared" si="11"/>
        <v>94.56</v>
      </c>
      <c r="DH6" s="34" t="str">
        <f>IF(DH7="","",IF(DH7="-","【-】","【"&amp;SUBSTITUTE(TEXT(DH7,"#,##0.00"),"-","△")&amp;"】"))</f>
        <v>【95.57】</v>
      </c>
      <c r="DI6" s="35">
        <f>IF(DI7="",NA(),DI7)</f>
        <v>15.15</v>
      </c>
      <c r="DJ6" s="35">
        <f t="shared" ref="DJ6:DR6" si="12">IF(DJ7="",NA(),DJ7)</f>
        <v>17.579999999999998</v>
      </c>
      <c r="DK6" s="35">
        <f t="shared" si="12"/>
        <v>20.010000000000002</v>
      </c>
      <c r="DL6" s="35">
        <f t="shared" si="12"/>
        <v>22.29</v>
      </c>
      <c r="DM6" s="35">
        <f t="shared" si="12"/>
        <v>24.6</v>
      </c>
      <c r="DN6" s="35">
        <f t="shared" si="12"/>
        <v>28.95</v>
      </c>
      <c r="DO6" s="35">
        <f t="shared" si="12"/>
        <v>30.11</v>
      </c>
      <c r="DP6" s="35">
        <f t="shared" si="12"/>
        <v>29.38</v>
      </c>
      <c r="DQ6" s="35">
        <f t="shared" si="12"/>
        <v>31.01</v>
      </c>
      <c r="DR6" s="35">
        <f t="shared" si="12"/>
        <v>28.87</v>
      </c>
      <c r="DS6" s="34" t="str">
        <f>IF(DS7="","",IF(DS7="-","【-】","【"&amp;SUBSTITUTE(TEXT(DS7,"#,##0.00"),"-","△")&amp;"】"))</f>
        <v>【36.52】</v>
      </c>
      <c r="DT6" s="34">
        <f>IF(DT7="",NA(),DT7)</f>
        <v>0</v>
      </c>
      <c r="DU6" s="34">
        <f t="shared" ref="DU6:EC6" si="13">IF(DU7="",NA(),DU7)</f>
        <v>0</v>
      </c>
      <c r="DV6" s="34">
        <f t="shared" si="13"/>
        <v>0</v>
      </c>
      <c r="DW6" s="34">
        <f t="shared" si="13"/>
        <v>0</v>
      </c>
      <c r="DX6" s="34">
        <f t="shared" si="13"/>
        <v>0</v>
      </c>
      <c r="DY6" s="35">
        <f t="shared" si="13"/>
        <v>4.07</v>
      </c>
      <c r="DZ6" s="35">
        <f t="shared" si="13"/>
        <v>4.54</v>
      </c>
      <c r="EA6" s="35">
        <f t="shared" si="13"/>
        <v>3.45</v>
      </c>
      <c r="EB6" s="35">
        <f t="shared" si="13"/>
        <v>4.95</v>
      </c>
      <c r="EC6" s="35">
        <f t="shared" si="13"/>
        <v>5.64</v>
      </c>
      <c r="ED6" s="34" t="str">
        <f>IF(ED7="","",IF(ED7="-","【-】","【"&amp;SUBSTITUTE(TEXT(ED7,"#,##0.00"),"-","△")&amp;"】"))</f>
        <v>【5.72】</v>
      </c>
      <c r="EE6" s="34">
        <f>IF(EE7="",NA(),EE7)</f>
        <v>0</v>
      </c>
      <c r="EF6" s="34">
        <f t="shared" ref="EF6:EN6" si="14">IF(EF7="",NA(),EF7)</f>
        <v>0</v>
      </c>
      <c r="EG6" s="34">
        <f t="shared" si="14"/>
        <v>0</v>
      </c>
      <c r="EH6" s="34">
        <f t="shared" si="14"/>
        <v>0</v>
      </c>
      <c r="EI6" s="34">
        <f t="shared" si="14"/>
        <v>0</v>
      </c>
      <c r="EJ6" s="35">
        <f t="shared" si="14"/>
        <v>0.13</v>
      </c>
      <c r="EK6" s="35">
        <f t="shared" si="14"/>
        <v>0.17</v>
      </c>
      <c r="EL6" s="35">
        <f t="shared" si="14"/>
        <v>0.12</v>
      </c>
      <c r="EM6" s="35">
        <f t="shared" si="14"/>
        <v>0.19</v>
      </c>
      <c r="EN6" s="35">
        <f t="shared" si="14"/>
        <v>0.19</v>
      </c>
      <c r="EO6" s="34" t="str">
        <f>IF(EO7="","",IF(EO7="-","【-】","【"&amp;SUBSTITUTE(TEXT(EO7,"#,##0.00"),"-","△")&amp;"】"))</f>
        <v>【0.30】</v>
      </c>
    </row>
    <row r="7" spans="1:148" s="36" customFormat="1" x14ac:dyDescent="0.2">
      <c r="A7" s="28"/>
      <c r="B7" s="37">
        <v>2020</v>
      </c>
      <c r="C7" s="37">
        <v>272191</v>
      </c>
      <c r="D7" s="37">
        <v>46</v>
      </c>
      <c r="E7" s="37">
        <v>17</v>
      </c>
      <c r="F7" s="37">
        <v>1</v>
      </c>
      <c r="G7" s="37">
        <v>0</v>
      </c>
      <c r="H7" s="37" t="s">
        <v>96</v>
      </c>
      <c r="I7" s="37" t="s">
        <v>97</v>
      </c>
      <c r="J7" s="37" t="s">
        <v>98</v>
      </c>
      <c r="K7" s="37" t="s">
        <v>99</v>
      </c>
      <c r="L7" s="37" t="s">
        <v>100</v>
      </c>
      <c r="M7" s="37" t="s">
        <v>101</v>
      </c>
      <c r="N7" s="38" t="s">
        <v>102</v>
      </c>
      <c r="O7" s="38">
        <v>64.5</v>
      </c>
      <c r="P7" s="38">
        <v>88.45</v>
      </c>
      <c r="Q7" s="38">
        <v>83.91</v>
      </c>
      <c r="R7" s="38">
        <v>2530</v>
      </c>
      <c r="S7" s="38">
        <v>185181</v>
      </c>
      <c r="T7" s="38">
        <v>84.98</v>
      </c>
      <c r="U7" s="38">
        <v>2179.11</v>
      </c>
      <c r="V7" s="38">
        <v>163473</v>
      </c>
      <c r="W7" s="38">
        <v>22.05</v>
      </c>
      <c r="X7" s="38">
        <v>7413.74</v>
      </c>
      <c r="Y7" s="38">
        <v>102.01</v>
      </c>
      <c r="Z7" s="38">
        <v>102.47</v>
      </c>
      <c r="AA7" s="38">
        <v>109.55</v>
      </c>
      <c r="AB7" s="38">
        <v>111.4</v>
      </c>
      <c r="AC7" s="38">
        <v>112.76</v>
      </c>
      <c r="AD7" s="38">
        <v>107.45</v>
      </c>
      <c r="AE7" s="38">
        <v>107.43</v>
      </c>
      <c r="AF7" s="38">
        <v>106.78</v>
      </c>
      <c r="AG7" s="38">
        <v>107.03</v>
      </c>
      <c r="AH7" s="38">
        <v>106.55</v>
      </c>
      <c r="AI7" s="38">
        <v>106.67</v>
      </c>
      <c r="AJ7" s="38">
        <v>0</v>
      </c>
      <c r="AK7" s="38">
        <v>0</v>
      </c>
      <c r="AL7" s="38">
        <v>0</v>
      </c>
      <c r="AM7" s="38">
        <v>0</v>
      </c>
      <c r="AN7" s="38">
        <v>0</v>
      </c>
      <c r="AO7" s="38">
        <v>11.01</v>
      </c>
      <c r="AP7" s="38">
        <v>10.199999999999999</v>
      </c>
      <c r="AQ7" s="38">
        <v>0.19</v>
      </c>
      <c r="AR7" s="38">
        <v>7.69</v>
      </c>
      <c r="AS7" s="38">
        <v>5.95</v>
      </c>
      <c r="AT7" s="38">
        <v>3.64</v>
      </c>
      <c r="AU7" s="38">
        <v>16.16</v>
      </c>
      <c r="AV7" s="38">
        <v>20.74</v>
      </c>
      <c r="AW7" s="38">
        <v>25.62</v>
      </c>
      <c r="AX7" s="38">
        <v>30.33</v>
      </c>
      <c r="AY7" s="38">
        <v>50.42</v>
      </c>
      <c r="AZ7" s="38">
        <v>54.03</v>
      </c>
      <c r="BA7" s="38">
        <v>65.83</v>
      </c>
      <c r="BB7" s="38">
        <v>80.64</v>
      </c>
      <c r="BC7" s="38">
        <v>73.02</v>
      </c>
      <c r="BD7" s="38">
        <v>72.930000000000007</v>
      </c>
      <c r="BE7" s="38">
        <v>67.52</v>
      </c>
      <c r="BF7" s="38">
        <v>1219.57</v>
      </c>
      <c r="BG7" s="38">
        <v>1176.24</v>
      </c>
      <c r="BH7" s="38">
        <v>1018.56</v>
      </c>
      <c r="BI7" s="38">
        <v>975.09</v>
      </c>
      <c r="BJ7" s="38">
        <v>939.99</v>
      </c>
      <c r="BK7" s="38">
        <v>802.49</v>
      </c>
      <c r="BL7" s="38">
        <v>805.14</v>
      </c>
      <c r="BM7" s="38">
        <v>606.79999999999995</v>
      </c>
      <c r="BN7" s="38">
        <v>708.89</v>
      </c>
      <c r="BO7" s="38">
        <v>730.52</v>
      </c>
      <c r="BP7" s="38">
        <v>705.21</v>
      </c>
      <c r="BQ7" s="38">
        <v>102.15</v>
      </c>
      <c r="BR7" s="38">
        <v>104.9</v>
      </c>
      <c r="BS7" s="38">
        <v>119.19</v>
      </c>
      <c r="BT7" s="38">
        <v>122.74</v>
      </c>
      <c r="BU7" s="38">
        <v>124.73</v>
      </c>
      <c r="BV7" s="38">
        <v>103.18</v>
      </c>
      <c r="BW7" s="38">
        <v>100.22</v>
      </c>
      <c r="BX7" s="38">
        <v>101.84</v>
      </c>
      <c r="BY7" s="38">
        <v>97.91</v>
      </c>
      <c r="BZ7" s="38">
        <v>98.61</v>
      </c>
      <c r="CA7" s="38">
        <v>98.96</v>
      </c>
      <c r="CB7" s="38">
        <v>119.59</v>
      </c>
      <c r="CC7" s="38">
        <v>116.25</v>
      </c>
      <c r="CD7" s="38">
        <v>114.39</v>
      </c>
      <c r="CE7" s="38">
        <v>112.91</v>
      </c>
      <c r="CF7" s="38">
        <v>109.14</v>
      </c>
      <c r="CG7" s="38">
        <v>141.11000000000001</v>
      </c>
      <c r="CH7" s="38">
        <v>144.79</v>
      </c>
      <c r="CI7" s="38">
        <v>119.39</v>
      </c>
      <c r="CJ7" s="38">
        <v>144.11000000000001</v>
      </c>
      <c r="CK7" s="38">
        <v>141.24</v>
      </c>
      <c r="CL7" s="38">
        <v>134.52000000000001</v>
      </c>
      <c r="CM7" s="38" t="s">
        <v>102</v>
      </c>
      <c r="CN7" s="38" t="s">
        <v>102</v>
      </c>
      <c r="CO7" s="38" t="s">
        <v>102</v>
      </c>
      <c r="CP7" s="38" t="s">
        <v>102</v>
      </c>
      <c r="CQ7" s="38" t="s">
        <v>102</v>
      </c>
      <c r="CR7" s="38">
        <v>63.26</v>
      </c>
      <c r="CS7" s="38">
        <v>61.54</v>
      </c>
      <c r="CT7" s="38">
        <v>68.3</v>
      </c>
      <c r="CU7" s="38">
        <v>61.32</v>
      </c>
      <c r="CV7" s="38">
        <v>61.7</v>
      </c>
      <c r="CW7" s="38">
        <v>59.57</v>
      </c>
      <c r="CX7" s="38">
        <v>89.86</v>
      </c>
      <c r="CY7" s="38">
        <v>90.05</v>
      </c>
      <c r="CZ7" s="38">
        <v>90.35</v>
      </c>
      <c r="DA7" s="38">
        <v>90.57</v>
      </c>
      <c r="DB7" s="38">
        <v>90.56</v>
      </c>
      <c r="DC7" s="38">
        <v>94.07</v>
      </c>
      <c r="DD7" s="38">
        <v>94.13</v>
      </c>
      <c r="DE7" s="38">
        <v>96.78</v>
      </c>
      <c r="DF7" s="38">
        <v>94.58</v>
      </c>
      <c r="DG7" s="38">
        <v>94.56</v>
      </c>
      <c r="DH7" s="38">
        <v>95.57</v>
      </c>
      <c r="DI7" s="38">
        <v>15.15</v>
      </c>
      <c r="DJ7" s="38">
        <v>17.579999999999998</v>
      </c>
      <c r="DK7" s="38">
        <v>20.010000000000002</v>
      </c>
      <c r="DL7" s="38">
        <v>22.29</v>
      </c>
      <c r="DM7" s="38">
        <v>24.6</v>
      </c>
      <c r="DN7" s="38">
        <v>28.95</v>
      </c>
      <c r="DO7" s="38">
        <v>30.11</v>
      </c>
      <c r="DP7" s="38">
        <v>29.38</v>
      </c>
      <c r="DQ7" s="38">
        <v>31.01</v>
      </c>
      <c r="DR7" s="38">
        <v>28.87</v>
      </c>
      <c r="DS7" s="38">
        <v>36.520000000000003</v>
      </c>
      <c r="DT7" s="38">
        <v>0</v>
      </c>
      <c r="DU7" s="38">
        <v>0</v>
      </c>
      <c r="DV7" s="38">
        <v>0</v>
      </c>
      <c r="DW7" s="38">
        <v>0</v>
      </c>
      <c r="DX7" s="38">
        <v>0</v>
      </c>
      <c r="DY7" s="38">
        <v>4.07</v>
      </c>
      <c r="DZ7" s="38">
        <v>4.54</v>
      </c>
      <c r="EA7" s="38">
        <v>3.45</v>
      </c>
      <c r="EB7" s="38">
        <v>4.95</v>
      </c>
      <c r="EC7" s="38">
        <v>5.64</v>
      </c>
      <c r="ED7" s="38">
        <v>5.72</v>
      </c>
      <c r="EE7" s="38">
        <v>0</v>
      </c>
      <c r="EF7" s="38">
        <v>0</v>
      </c>
      <c r="EG7" s="38">
        <v>0</v>
      </c>
      <c r="EH7" s="38">
        <v>0</v>
      </c>
      <c r="EI7" s="38">
        <v>0</v>
      </c>
      <c r="EJ7" s="38">
        <v>0.13</v>
      </c>
      <c r="EK7" s="38">
        <v>0.17</v>
      </c>
      <c r="EL7" s="38">
        <v>0.12</v>
      </c>
      <c r="EM7" s="38">
        <v>0.19</v>
      </c>
      <c r="EN7" s="38">
        <v>0.19</v>
      </c>
      <c r="EO7" s="38">
        <v>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安田　昌平</cp:lastModifiedBy>
  <cp:lastPrinted>2022-01-26T06:56:03Z</cp:lastPrinted>
  <dcterms:created xsi:type="dcterms:W3CDTF">2021-12-03T07:15:28Z</dcterms:created>
  <dcterms:modified xsi:type="dcterms:W3CDTF">2022-02-10T06:50:34Z</dcterms:modified>
  <cp:category/>
</cp:coreProperties>
</file>