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20 和泉市\"/>
    </mc:Choice>
  </mc:AlternateContent>
  <xr:revisionPtr revIDLastSave="0" documentId="13_ncr:1_{F755BF5B-14D1-4A59-8921-E93FEF37FF45}" xr6:coauthVersionLast="45" xr6:coauthVersionMax="45" xr10:uidLastSave="{00000000-0000-0000-0000-000000000000}"/>
  <workbookProtection workbookAlgorithmName="SHA-512" workbookHashValue="9ihbgtwdvYpKU/pYWwK8yN2xQRBeBt9mfaETZFD0vFjqevcCzHVmDtoJsDURPbED+VnMTAokztICCuPvd3/Dcg==" workbookSaltValue="Ya6CE4uh34iBeWvQWyZyGA==" workbookSpinCount="100000" lockStructure="1"/>
  <bookViews>
    <workbookView xWindow="30045" yWindow="750" windowWidth="21600" windowHeight="112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<sst xmlns="http://schemas.openxmlformats.org/spreadsheetml/2006/main" count="228" uniqueCount="114">
  <si>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</si>
  <si>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</si>
  <si>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</si>
  <si>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</si>
  <si>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</si>
  <si>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</si>
  <si>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</si>
  <si>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</si>
  <si>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</si>
  <si>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</si>
  <si>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</si>
  <si>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</si>
  <si>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</si>
  <si>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</si>
  <si>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</si>
  <si>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</si>
  <si>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</si>
  <si>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</si>
  <si>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</si>
  <si>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</si>
  <si>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</si>
  <si>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</si>
  <si>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</si>
  <si>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</si>
  <si>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</si>
  <si>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</si>
  <si>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</si>
  <si>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</si>
  <si>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</si>
  <si>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</si>
  <si>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</si>
  <si>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</si>
  <si>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</si>
  <si>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</si>
  <si>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</si>
  <si>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</si>
  <si>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</si>
  <si>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</si>
  <si>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</si>
  <si>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</si>
  <si>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</si>
  <si>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</si>
  <si>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</si>
  <si>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</si>
  <si>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</si>
  <si>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</si>
  <si>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</si>
  <si>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</si>
  <si>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</si>
  <si>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</si>
  <si>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</si>
  <si>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</si>
  <si>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</si>
  <si>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</si>
  <si>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</si>
  <si>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</si>
  <si>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</si>
  <si>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</si>
  <si>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</si>
  <si>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</si>
  <si>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</si>
  <si>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</si>
  <si>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</si>
  <si>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</si>
  <si>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</si>
  <si>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</si>
  <si>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</si>
  <si>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</si>
  <si>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</si>
  <si>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</si>
  <si>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</si>
  <si>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</si>
  <si>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</si>
  <si>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</si>
  <si>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</si>
  <si>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</si>
  <si>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</si>
  <si>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</si>
  <si>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</si>
  <si>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</si>
  <si>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</si>
  <si>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</si>
  <si>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</si>
  <si>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</si>
  <si>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</si>
  <si>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</si>
  <si>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</si>
  <si>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</si>
  <si>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</si>
  <si>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</si>
  <si>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</si>
  <si>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</si>
  <si>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和泉市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</si>
  <si>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</si>
  <si>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</si>
  <si>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</si>
  <si>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</si>
  <si>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</si>
  <si>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</si>
  <si>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</si>
  <si>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</si>
  <si>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</si>
  <si>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</si>
  <si>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</si>
  <si>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</si>
  <si>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</si>
  <si>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</si>
  <si>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</si>
  <si>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</si>
  <si>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</si>
  <si>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</si>
  <si>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①有形固定資産減価償却率については、平均値を下回っているものの、年々平均値に近づいており、老朽化が進んでいるものと考えられます。
　②管路経年化率は、平均値を上回っており、また前年度からの率の変化を比較すると、管路の老朽化が一層進んでいると考えられます。
　③管路更新率については、計画的に更新を進めていますが、水道未復旧地域の解消や送水系統の二重化工事など、新設管布設を優先していることから、昨年度より低い数値となっています。　　
（管路経年化率は、左表では2.76％となっていますが、精査した結果、本来の値は24.72％となります。）</t>
    <rPh sb="2" eb="4">
      <t>ユウケイ</t>
    </rPh>
    <rPh sb="4" eb="6">
      <t>コテイ</t>
    </rPh>
    <rPh sb="6" eb="8">
      <t>シサン</t>
    </rPh>
    <rPh sb="8" eb="13">
      <t>ゲンカショウキャクリツ</t>
    </rPh>
    <rPh sb="19" eb="22">
      <t>ヘイキンチ</t>
    </rPh>
    <rPh sb="23" eb="25">
      <t>シタマワ</t>
    </rPh>
    <rPh sb="33" eb="35">
      <t>ネンネン</t>
    </rPh>
    <rPh sb="35" eb="38">
      <t>ヘイキンチ</t>
    </rPh>
    <rPh sb="39" eb="40">
      <t>チカ</t>
    </rPh>
    <rPh sb="46" eb="49">
      <t>ロウキュウカ</t>
    </rPh>
    <rPh sb="50" eb="51">
      <t>スス</t>
    </rPh>
    <rPh sb="58" eb="59">
      <t>カンガ</t>
    </rPh>
    <rPh sb="68" eb="70">
      <t>カンロ</t>
    </rPh>
    <rPh sb="70" eb="74">
      <t>ケイネンカリツ</t>
    </rPh>
    <rPh sb="76" eb="79">
      <t>ヘイキンチ</t>
    </rPh>
    <rPh sb="80" eb="82">
      <t>ウワマワ</t>
    </rPh>
    <rPh sb="89" eb="92">
      <t>ゼンネンド</t>
    </rPh>
    <rPh sb="95" eb="96">
      <t>リツ</t>
    </rPh>
    <rPh sb="97" eb="99">
      <t>ヘンカ</t>
    </rPh>
    <rPh sb="100" eb="102">
      <t>ヒカク</t>
    </rPh>
    <rPh sb="106" eb="108">
      <t>カンロ</t>
    </rPh>
    <rPh sb="109" eb="112">
      <t>ロウキュウカ</t>
    </rPh>
    <rPh sb="113" eb="115">
      <t>イッソウ</t>
    </rPh>
    <rPh sb="115" eb="116">
      <t>スス</t>
    </rPh>
    <rPh sb="121" eb="122">
      <t>カンガ</t>
    </rPh>
    <rPh sb="131" eb="136">
      <t>カンロコウシンリツ</t>
    </rPh>
    <rPh sb="142" eb="145">
      <t>ケイカクテキ</t>
    </rPh>
    <rPh sb="146" eb="148">
      <t>コウシン</t>
    </rPh>
    <rPh sb="149" eb="150">
      <t>スス</t>
    </rPh>
    <rPh sb="157" eb="159">
      <t>スイドウ</t>
    </rPh>
    <rPh sb="159" eb="162">
      <t>ミフッキュウ</t>
    </rPh>
    <rPh sb="162" eb="164">
      <t>チイキ</t>
    </rPh>
    <rPh sb="165" eb="167">
      <t>カイショウ</t>
    </rPh>
    <rPh sb="168" eb="170">
      <t>ソウスイ</t>
    </rPh>
    <rPh sb="170" eb="172">
      <t>ケイトウ</t>
    </rPh>
    <rPh sb="173" eb="176">
      <t>ニジュウカ</t>
    </rPh>
    <rPh sb="176" eb="178">
      <t>コウジ</t>
    </rPh>
    <rPh sb="181" eb="183">
      <t>シンセツ</t>
    </rPh>
    <rPh sb="183" eb="184">
      <t>カン</t>
    </rPh>
    <rPh sb="184" eb="186">
      <t>フセツ</t>
    </rPh>
    <rPh sb="187" eb="189">
      <t>ユウセン</t>
    </rPh>
    <rPh sb="198" eb="201">
      <t>サクネンド</t>
    </rPh>
    <rPh sb="203" eb="204">
      <t>ヒク</t>
    </rPh>
    <rPh sb="205" eb="207">
      <t>スウチ</t>
    </rPh>
    <rPh sb="220" eb="222">
      <t>カンロ</t>
    </rPh>
    <rPh sb="222" eb="226">
      <t>ケイネンカリツ</t>
    </rPh>
    <rPh sb="246" eb="248">
      <t>セイサ</t>
    </rPh>
    <rPh sb="250" eb="252">
      <t>ケッカ</t>
    </rPh>
    <rPh sb="253" eb="255">
      <t>ホンライ</t>
    </rPh>
    <rPh sb="256" eb="257">
      <t>アタイ</t>
    </rPh>
    <phoneticPr fontId="4"/>
  </si>
  <si>
    <r>
      <t>　経営の健全性・効率性に関する各指標に関して、類似団体</t>
    </r>
    <r>
      <rPr>
        <sz val="11"/>
        <rFont val="ＭＳ ゴシック"/>
        <family val="3"/>
        <charset val="128"/>
      </rPr>
      <t>平均値</t>
    </r>
    <r>
      <rPr>
        <sz val="11"/>
        <color theme="1"/>
        <rFont val="ＭＳ ゴシック"/>
        <family val="3"/>
        <charset val="128"/>
      </rPr>
      <t xml:space="preserve">と比べると、引き続き高い水準を維持していますが、老朽化の状況については、年々深刻さを増しています。
　コロナ禍や人口減少により、収益が一層厳しくなることが想定され、また管路の更新速度を上げていくには多額の費用を要することから、現状の経営状態を維持することが今後難しくなると考えられます。
　将来にわたって安定的に事業を継続していくために、今後も経営戦略に基づき経営の効率化を推進するとともに、管路更新計画に基づき、更新工事を進めていきます。　　
</t>
    </r>
    <rPh sb="1" eb="3">
      <t>ケイエイ</t>
    </rPh>
    <rPh sb="4" eb="7">
      <t>ケンゼンセイ</t>
    </rPh>
    <rPh sb="8" eb="11">
      <t>コウリツセイ</t>
    </rPh>
    <rPh sb="12" eb="13">
      <t>カン</t>
    </rPh>
    <rPh sb="15" eb="18">
      <t>カクシヒョウ</t>
    </rPh>
    <rPh sb="19" eb="20">
      <t>カン</t>
    </rPh>
    <rPh sb="23" eb="25">
      <t>ルイジ</t>
    </rPh>
    <rPh sb="25" eb="27">
      <t>ダンタイ</t>
    </rPh>
    <rPh sb="27" eb="30">
      <t>ヘイキンチ</t>
    </rPh>
    <rPh sb="31" eb="32">
      <t>クラ</t>
    </rPh>
    <rPh sb="36" eb="37">
      <t>ヒ</t>
    </rPh>
    <rPh sb="38" eb="39">
      <t>ツヅ</t>
    </rPh>
    <rPh sb="40" eb="41">
      <t>タカ</t>
    </rPh>
    <rPh sb="42" eb="44">
      <t>スイジュン</t>
    </rPh>
    <rPh sb="45" eb="47">
      <t>イジ</t>
    </rPh>
    <rPh sb="54" eb="57">
      <t>ロウキュウカ</t>
    </rPh>
    <rPh sb="58" eb="60">
      <t>ジョウキョウ</t>
    </rPh>
    <rPh sb="66" eb="68">
      <t>ネンネン</t>
    </rPh>
    <rPh sb="68" eb="70">
      <t>シンコク</t>
    </rPh>
    <rPh sb="72" eb="73">
      <t>マ</t>
    </rPh>
    <rPh sb="86" eb="88">
      <t>ジンコウ</t>
    </rPh>
    <rPh sb="88" eb="90">
      <t>ゲンショウ</t>
    </rPh>
    <rPh sb="143" eb="145">
      <t>ゲンジョウ</t>
    </rPh>
    <rPh sb="148" eb="150">
      <t>ジョウタイ</t>
    </rPh>
    <rPh sb="151" eb="153">
      <t>イジ</t>
    </rPh>
    <rPh sb="158" eb="160">
      <t>コンゴ</t>
    </rPh>
    <rPh sb="160" eb="161">
      <t>ムズカ</t>
    </rPh>
    <rPh sb="166" eb="167">
      <t>カンガ</t>
    </rPh>
    <rPh sb="175" eb="177">
      <t>ショウライ</t>
    </rPh>
    <rPh sb="182" eb="185">
      <t>アンテイテキ</t>
    </rPh>
    <rPh sb="186" eb="188">
      <t>ジギョウ</t>
    </rPh>
    <rPh sb="189" eb="191">
      <t>ケイゾク</t>
    </rPh>
    <rPh sb="199" eb="201">
      <t>コンゴ</t>
    </rPh>
    <rPh sb="202" eb="204">
      <t>ケイエイ</t>
    </rPh>
    <rPh sb="204" eb="206">
      <t>センリャク</t>
    </rPh>
    <rPh sb="207" eb="208">
      <t>モト</t>
    </rPh>
    <rPh sb="210" eb="212">
      <t>ケイエイ</t>
    </rPh>
    <rPh sb="213" eb="216">
      <t>コウリツカ</t>
    </rPh>
    <rPh sb="217" eb="219">
      <t>スイシン</t>
    </rPh>
    <rPh sb="226" eb="228">
      <t>カンロ</t>
    </rPh>
    <rPh sb="228" eb="230">
      <t>コウシン</t>
    </rPh>
    <rPh sb="230" eb="232">
      <t>ケイカク</t>
    </rPh>
    <rPh sb="233" eb="234">
      <t>モト</t>
    </rPh>
    <rPh sb="237" eb="239">
      <t>コウシン</t>
    </rPh>
    <rPh sb="239" eb="241">
      <t>コウジ</t>
    </rPh>
    <rPh sb="242" eb="243">
      <t>スス</t>
    </rPh>
    <phoneticPr fontId="4"/>
  </si>
  <si>
    <t>　①経常収支比率は、新型コロナ対策で基本料金を減額した影響で経常収益が減少したことにより類似団体平均値（以下、平均値）を下回ったが、単年度の収支が黒字であることを示す100％以上となっています。
　②累積欠損比率は、累積欠損金が発生していないため、計上していません。
　③流動比率は、平成28年度以降改善し、令和元年度で平均値を上回り、支払いに備えて現金等を十分に確保できています。
　④企業債残高対給水収益比率については、企業債の発行を抑制していることから、平均値よりも大幅に低く、経営を圧迫する影響も少ないと考えられます。
　⑤料金回収率は、100％を下回る低い数値となっているが、これは新型コロナ対策として、基本料金を減額したことによる減収分を繰入金で賄ったことによるものです。
　⑥給水原価については、収益の減少とともに費用も減少したことから、昨年度とほぼ横ばいで推移しており、平均値も下回っています。
　⑦施設利用率は、平均値を上回っており、適切な施設規模であると考えられます。
　⑧有収率は、前年度よりも若干減少したものの平均値を上回っており、計画的に給配水管漏水調査を実施してきたことによるものと考えられます。</t>
    <rPh sb="2" eb="4">
      <t>ケイジョウ</t>
    </rPh>
    <rPh sb="4" eb="6">
      <t>シュウシ</t>
    </rPh>
    <rPh sb="6" eb="8">
      <t>ヒリツ</t>
    </rPh>
    <rPh sb="10" eb="12">
      <t>シンガタ</t>
    </rPh>
    <rPh sb="15" eb="17">
      <t>タイサク</t>
    </rPh>
    <rPh sb="18" eb="22">
      <t>キホンリョウキン</t>
    </rPh>
    <rPh sb="23" eb="25">
      <t>ゲンガク</t>
    </rPh>
    <rPh sb="27" eb="29">
      <t>エイキョウ</t>
    </rPh>
    <rPh sb="30" eb="32">
      <t>ケイジョウ</t>
    </rPh>
    <rPh sb="32" eb="34">
      <t>シュウエキ</t>
    </rPh>
    <rPh sb="35" eb="37">
      <t>ゲンショウ</t>
    </rPh>
    <rPh sb="44" eb="46">
      <t>ルイジ</t>
    </rPh>
    <rPh sb="46" eb="48">
      <t>ダンタイ</t>
    </rPh>
    <rPh sb="48" eb="50">
      <t>ヘイキン</t>
    </rPh>
    <rPh sb="50" eb="51">
      <t>アタイ</t>
    </rPh>
    <rPh sb="52" eb="54">
      <t>イカ</t>
    </rPh>
    <rPh sb="55" eb="58">
      <t>ヘイキンチ</t>
    </rPh>
    <rPh sb="60" eb="61">
      <t>シタ</t>
    </rPh>
    <rPh sb="61" eb="62">
      <t>マワ</t>
    </rPh>
    <rPh sb="70" eb="72">
      <t>シュウシ</t>
    </rPh>
    <rPh sb="73" eb="75">
      <t>クロジ</t>
    </rPh>
    <rPh sb="81" eb="82">
      <t>シメ</t>
    </rPh>
    <rPh sb="87" eb="89">
      <t>イジョウ</t>
    </rPh>
    <rPh sb="100" eb="102">
      <t>ルイセキ</t>
    </rPh>
    <rPh sb="102" eb="104">
      <t>ケッソン</t>
    </rPh>
    <rPh sb="104" eb="106">
      <t>ヒリツ</t>
    </rPh>
    <rPh sb="108" eb="110">
      <t>ルイセキ</t>
    </rPh>
    <rPh sb="110" eb="113">
      <t>ケッソンキン</t>
    </rPh>
    <rPh sb="114" eb="116">
      <t>ハッセイ</t>
    </rPh>
    <rPh sb="124" eb="126">
      <t>ケイジョウ</t>
    </rPh>
    <rPh sb="136" eb="138">
      <t>リュウドウ</t>
    </rPh>
    <rPh sb="138" eb="140">
      <t>ヒリツ</t>
    </rPh>
    <rPh sb="142" eb="144">
      <t>ヘイセイ</t>
    </rPh>
    <rPh sb="146" eb="148">
      <t>ネンド</t>
    </rPh>
    <rPh sb="148" eb="150">
      <t>イコウ</t>
    </rPh>
    <rPh sb="150" eb="152">
      <t>カイゼン</t>
    </rPh>
    <rPh sb="154" eb="156">
      <t>レイワ</t>
    </rPh>
    <rPh sb="156" eb="159">
      <t>ガンネンド</t>
    </rPh>
    <rPh sb="160" eb="163">
      <t>ヘイキンチ</t>
    </rPh>
    <rPh sb="164" eb="166">
      <t>ウワマワ</t>
    </rPh>
    <rPh sb="168" eb="170">
      <t>シハラ</t>
    </rPh>
    <rPh sb="172" eb="173">
      <t>ソナ</t>
    </rPh>
    <rPh sb="175" eb="177">
      <t>ゲンキン</t>
    </rPh>
    <rPh sb="278" eb="280">
      <t>シタマワ</t>
    </rPh>
    <rPh sb="281" eb="282">
      <t>ヒク</t>
    </rPh>
    <rPh sb="283" eb="285">
      <t>スウチ</t>
    </rPh>
    <rPh sb="296" eb="298">
      <t>シンガタ</t>
    </rPh>
    <rPh sb="301" eb="303">
      <t>タイサク</t>
    </rPh>
    <rPh sb="307" eb="311">
      <t>キホンリョウキン</t>
    </rPh>
    <rPh sb="312" eb="314">
      <t>ゲンガク</t>
    </rPh>
    <rPh sb="321" eb="324">
      <t>ゲンシュウブン</t>
    </rPh>
    <rPh sb="325" eb="328">
      <t>クリイレキン</t>
    </rPh>
    <rPh sb="329" eb="330">
      <t>マカナ</t>
    </rPh>
    <rPh sb="452" eb="455">
      <t>ゼンネンド</t>
    </rPh>
    <rPh sb="458" eb="460">
      <t>ジャッカン</t>
    </rPh>
    <rPh sb="460" eb="462">
      <t>ゲンショウ</t>
    </rPh>
    <rPh sb="467" eb="470">
      <t>ヘイキンチ</t>
    </rPh>
    <rPh sb="471" eb="473">
      <t>ウワマワ</t>
    </rPh>
    <rPh sb="478" eb="481">
      <t>ケイカクテキ</t>
    </rPh>
    <rPh sb="482" eb="483">
      <t>キュウ</t>
    </rPh>
    <rPh sb="483" eb="485">
      <t>ハイスイ</t>
    </rPh>
    <rPh sb="485" eb="486">
      <t>カン</t>
    </rPh>
    <rPh sb="486" eb="488">
      <t>ロウスイ</t>
    </rPh>
    <rPh sb="488" eb="490">
      <t>チョウサ</t>
    </rPh>
    <rPh sb="491" eb="493">
      <t>ジッシ</t>
    </rPh>
    <rPh sb="505" eb="50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</si>
</sst>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0.39</c:v>
                </c:pt>
                <c:pt idx="1">
                  <c:v>0.7</c:v>
                </c:pt>
                <c:pt idx="2">
                  <c:v>0.45</c:v>
                </c:pt>
                <c:pt idx="3">
                  <c:v>0.45</c:v>
                </c:pt>
                <c:pt idx="4">
                  <c:v>0.26</c:v>
                </c:pt>
              </c:numCache>
            </c:numRef>
          </c:val>
          <c:extLst>
            <c:ext xmlns:c16="http://schemas.microsoft.com/office/drawing/2014/chart" uri="{C3380CC4-5D6E-409C-BE32-E72D297353CC}">
              <c16:uniqueId val="{00000000-DAFA-40C0-A235-781E9145E22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DAFA-40C0-A235-781E9145E22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69.989999999999995</c:v>
                </c:pt>
                <c:pt idx="1">
                  <c:v>69.77</c:v>
                </c:pt>
                <c:pt idx="2">
                  <c:v>69.56</c:v>
                </c:pt>
                <c:pt idx="3">
                  <c:v>68.81</c:v>
                </c:pt>
                <c:pt idx="4">
                  <c:v>70.459999999999994</c:v>
                </c:pt>
              </c:numCache>
            </c:numRef>
          </c:val>
          <c:extLst>
            <c:ext xmlns:c16="http://schemas.microsoft.com/office/drawing/2014/chart" uri="{C3380CC4-5D6E-409C-BE32-E72D297353CC}">
              <c16:uniqueId val="{00000000-8F2C-4FAF-A8D6-89FD4D58BA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8F2C-4FAF-A8D6-89FD4D58BA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93.05</c:v>
                </c:pt>
                <c:pt idx="1">
                  <c:v>93.45</c:v>
                </c:pt>
                <c:pt idx="2">
                  <c:v>93.11</c:v>
                </c:pt>
                <c:pt idx="3">
                  <c:v>93.4</c:v>
                </c:pt>
                <c:pt idx="4">
                  <c:v>92.86</c:v>
                </c:pt>
              </c:numCache>
            </c:numRef>
          </c:val>
          <c:extLst>
            <c:ext xmlns:c16="http://schemas.microsoft.com/office/drawing/2014/chart" uri="{C3380CC4-5D6E-409C-BE32-E72D297353CC}">
              <c16:uniqueId val="{00000000-F14C-4DA3-9E82-3399F8E5256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F14C-4DA3-9E82-3399F8E5256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116.44</c:v>
                </c:pt>
                <c:pt idx="1">
                  <c:v>113.58</c:v>
                </c:pt>
                <c:pt idx="2">
                  <c:v>113.83</c:v>
                </c:pt>
                <c:pt idx="3">
                  <c:v>113.39</c:v>
                </c:pt>
                <c:pt idx="4">
                  <c:v>107.7</c:v>
                </c:pt>
              </c:numCache>
            </c:numRef>
          </c:val>
          <c:extLst>
            <c:ext xmlns:c16="http://schemas.microsoft.com/office/drawing/2014/chart" uri="{C3380CC4-5D6E-409C-BE32-E72D297353CC}">
              <c16:uniqueId val="{00000000-D16A-44B6-81F9-B3C36F91A9A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D16A-44B6-81F9-B3C36F91A9A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43.71</c:v>
                </c:pt>
                <c:pt idx="1">
                  <c:v>45.33</c:v>
                </c:pt>
                <c:pt idx="2">
                  <c:v>46.92</c:v>
                </c:pt>
                <c:pt idx="3">
                  <c:v>48.4</c:v>
                </c:pt>
                <c:pt idx="4">
                  <c:v>49.81</c:v>
                </c:pt>
              </c:numCache>
            </c:numRef>
          </c:val>
          <c:extLst>
            <c:ext xmlns:c16="http://schemas.microsoft.com/office/drawing/2014/chart" uri="{C3380CC4-5D6E-409C-BE32-E72D297353CC}">
              <c16:uniqueId val="{00000000-4586-475D-AF44-E4E4007B9C1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4586-475D-AF44-E4E4007B9C1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21.41</c:v>
                </c:pt>
                <c:pt idx="1">
                  <c:v>21.2</c:v>
                </c:pt>
                <c:pt idx="2">
                  <c:v>21.97</c:v>
                </c:pt>
                <c:pt idx="3">
                  <c:v>23.5</c:v>
                </c:pt>
                <c:pt idx="4">
                  <c:v>2.76</c:v>
                </c:pt>
              </c:numCache>
            </c:numRef>
          </c:val>
          <c:extLst>
            <c:ext xmlns:c16="http://schemas.microsoft.com/office/drawing/2014/chart" uri="{C3380CC4-5D6E-409C-BE32-E72D297353CC}">
              <c16:uniqueId val="{00000000-DD0B-476A-A7E9-8D438F288E3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DD0B-476A-A7E9-8D438F288E3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9B-416B-A403-FE539B2DEE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919B-416B-A403-FE539B2DEE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211.15</c:v>
                </c:pt>
                <c:pt idx="1">
                  <c:v>282.52999999999997</c:v>
                </c:pt>
                <c:pt idx="2">
                  <c:v>306.47000000000003</c:v>
                </c:pt>
                <c:pt idx="3">
                  <c:v>366.14</c:v>
                </c:pt>
                <c:pt idx="4">
                  <c:v>379.09</c:v>
                </c:pt>
              </c:numCache>
            </c:numRef>
          </c:val>
          <c:extLst>
            <c:ext xmlns:c16="http://schemas.microsoft.com/office/drawing/2014/chart" uri="{C3380CC4-5D6E-409C-BE32-E72D297353CC}">
              <c16:uniqueId val="{00000000-5ABE-4331-8592-93D4E781CDD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5ABE-4331-8592-93D4E781CDD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119.34</c:v>
                </c:pt>
                <c:pt idx="1">
                  <c:v>110.5</c:v>
                </c:pt>
                <c:pt idx="2">
                  <c:v>102.44</c:v>
                </c:pt>
                <c:pt idx="3">
                  <c:v>94.07</c:v>
                </c:pt>
                <c:pt idx="4">
                  <c:v>92.7</c:v>
                </c:pt>
              </c:numCache>
            </c:numRef>
          </c:val>
          <c:extLst>
            <c:ext xmlns:c16="http://schemas.microsoft.com/office/drawing/2014/chart" uri="{C3380CC4-5D6E-409C-BE32-E72D297353CC}">
              <c16:uniqueId val="{00000000-6F58-439D-A310-46CB3C2A166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6F58-439D-A310-46CB3C2A166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112.5</c:v>
                </c:pt>
                <c:pt idx="1">
                  <c:v>108.4</c:v>
                </c:pt>
                <c:pt idx="2">
                  <c:v>109.01</c:v>
                </c:pt>
                <c:pt idx="3">
                  <c:v>108.34</c:v>
                </c:pt>
                <c:pt idx="4">
                  <c:v>96.54</c:v>
                </c:pt>
              </c:numCache>
            </c:numRef>
          </c:val>
          <c:extLst>
            <c:ext xmlns:c16="http://schemas.microsoft.com/office/drawing/2014/chart" uri="{C3380CC4-5D6E-409C-BE32-E72D297353CC}">
              <c16:uniqueId val="{00000000-B43F-420D-ACBF-AACBA22ED6B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B43F-420D-ACBF-AACBA22ED6B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130.57</c:v>
                </c:pt>
                <c:pt idx="1">
                  <c:v>135.36000000000001</c:v>
                </c:pt>
                <c:pt idx="2">
                  <c:v>134.34</c:v>
                </c:pt>
                <c:pt idx="3">
                  <c:v>134.68</c:v>
                </c:pt>
                <c:pt idx="4">
                  <c:v>135.74</c:v>
                </c:pt>
              </c:numCache>
            </c:numRef>
          </c:val>
          <c:extLst>
            <c:ext xmlns:c16="http://schemas.microsoft.com/office/drawing/2014/chart" uri="{C3380CC4-5D6E-409C-BE32-E72D297353CC}">
              <c16:uniqueId val="{00000000-6F8C-4F4F-9AB3-8CBA13DED01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6F8C-4F4F-9AB3-8CBA13DED01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大阪府　和泉市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非設置</v>
      </c>
      <c r="AE8" s="60"/>
      <c r="AF8" s="60"/>
      <c r="AG8" s="60"/>
      <c r="AH8" s="60"/>
      <c r="AI8" s="60"/>
      <c r="AJ8" s="60"/>
      <c r="AK8" s="4"/>
      <c r="AL8" s="61">
        <f>データ!$R$6</f>
        <v>185181</v>
      </c>
      <c r="AM8" s="61"/>
      <c r="AN8" s="61"/>
      <c r="AO8" s="61"/>
      <c r="AP8" s="61"/>
      <c r="AQ8" s="61"/>
      <c r="AR8" s="61"/>
      <c r="AS8" s="61"/>
      <c r="AT8" s="52">
        <f>データ!$S$6</f>
        <v>84.98</v>
      </c>
      <c r="AU8" s="53"/>
      <c r="AV8" s="53"/>
      <c r="AW8" s="53"/>
      <c r="AX8" s="53"/>
      <c r="AY8" s="53"/>
      <c r="AZ8" s="53"/>
      <c r="BA8" s="53"/>
      <c r="BB8" s="54">
        <f>データ!$T$6</f>
        <v>2179.11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88.36</v>
      </c>
      <c r="J10" s="53"/>
      <c r="K10" s="53"/>
      <c r="L10" s="53"/>
      <c r="M10" s="53"/>
      <c r="N10" s="53"/>
      <c r="O10" s="64"/>
      <c r="P10" s="54">
        <f>データ!$P$6</f>
        <v>98.66</v>
      </c>
      <c r="Q10" s="54"/>
      <c r="R10" s="54"/>
      <c r="S10" s="54"/>
      <c r="T10" s="54"/>
      <c r="U10" s="54"/>
      <c r="V10" s="54"/>
      <c r="W10" s="61">
        <f>データ!$Q$6</f>
        <v>2574</v>
      </c>
      <c r="X10" s="61"/>
      <c r="Y10" s="61"/>
      <c r="Z10" s="61"/>
      <c r="AA10" s="61"/>
      <c r="AB10" s="61"/>
      <c r="AC10" s="61"/>
      <c r="AD10" s="2"/>
      <c r="AE10" s="2"/>
      <c r="AF10" s="2"/>
      <c r="AG10" s="2"/>
      <c r="AH10" s="4"/>
      <c r="AI10" s="4"/>
      <c r="AJ10" s="4"/>
      <c r="AK10" s="4"/>
      <c r="AL10" s="61">
        <f>データ!$U$6</f>
        <v>182332</v>
      </c>
      <c r="AM10" s="61"/>
      <c r="AN10" s="61"/>
      <c r="AO10" s="61"/>
      <c r="AP10" s="61"/>
      <c r="AQ10" s="61"/>
      <c r="AR10" s="61"/>
      <c r="AS10" s="61"/>
      <c r="AT10" s="52">
        <f>データ!$V$6</f>
        <v>70.92</v>
      </c>
      <c r="AU10" s="53"/>
      <c r="AV10" s="53"/>
      <c r="AW10" s="53"/>
      <c r="AX10" s="53"/>
      <c r="AY10" s="53"/>
      <c r="AZ10" s="53"/>
      <c r="BA10" s="53"/>
      <c r="BB10" s="54">
        <f>データ!$W$6</f>
        <v>2570.9499999999998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6"/>
      <c r="BM63" s="77"/>
      <c r="BN63" s="77"/>
      <c r="BO63" s="77"/>
      <c r="BP63" s="77"/>
      <c r="BQ63" s="77"/>
      <c r="BR63" s="77"/>
      <c r="BS63" s="77"/>
      <c r="BT63" s="77"/>
      <c r="BU63" s="77"/>
      <c r="BV63" s="77"/>
      <c r="BW63" s="77"/>
      <c r="BX63" s="77"/>
      <c r="BY63" s="77"/>
      <c r="BZ63" s="78"/>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1op9aWnPwdkb2fS3xBgOWhkErDJS7tNPDZxfAdY3bG8anyiqxWlifRKG+rq14SM8BE7vaOwxKyuTFnRy+P+Dw==" saltValue="ntn7+kMnvi8e9dsueCgVx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2020</v>
      </c>
      <c r="C6" s="34">
        <f t="shared" ref="C6:W6" si="3">C7</f>
        <v>272191</v>
      </c>
      <c r="D6" s="34">
        <f t="shared" si="3"/>
        <v>46</v>
      </c>
      <c r="E6" s="34">
        <f t="shared" si="3"/>
        <v>1</v>
      </c>
      <c r="F6" s="34">
        <f t="shared" si="3"/>
        <v>0</v>
      </c>
      <c r="G6" s="34">
        <f t="shared" si="3"/>
        <v>1</v>
      </c>
      <c r="H6" s="34" t="str">
        <f t="shared" si="3"/>
        <v>大阪府　和泉市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88.36</v>
      </c>
      <c r="P6" s="35">
        <f t="shared" si="3"/>
        <v>98.66</v>
      </c>
      <c r="Q6" s="35">
        <f t="shared" si="3"/>
        <v>2574</v>
      </c>
      <c r="R6" s="35">
        <f t="shared" si="3"/>
        <v>185181</v>
      </c>
      <c r="S6" s="35">
        <f t="shared" si="3"/>
        <v>84.98</v>
      </c>
      <c r="T6" s="35">
        <f t="shared" si="3"/>
        <v>2179.11</v>
      </c>
      <c r="U6" s="35">
        <f t="shared" si="3"/>
        <v>182332</v>
      </c>
      <c r="V6" s="35">
        <f t="shared" si="3"/>
        <v>70.92</v>
      </c>
      <c r="W6" s="35">
        <f t="shared" si="3"/>
        <v>2570.9499999999998</v>
      </c>
      <c r="X6" s="36">
        <f>IF(X7="",NA(),X7)</f>
        <v>116.44</v>
      </c>
      <c r="Y6" s="36">
        <f t="shared" ref="Y6:AG6" si="4">IF(Y7="",NA(),Y7)</f>
        <v>113.58</v>
      </c>
      <c r="Z6" s="36">
        <f t="shared" si="4"/>
        <v>113.83</v>
      </c>
      <c r="AA6" s="36">
        <f t="shared" si="4"/>
        <v>113.39</v>
      </c>
      <c r="AB6" s="36">
        <f t="shared" si="4"/>
        <v>107.7</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211.15</v>
      </c>
      <c r="AU6" s="36">
        <f t="shared" ref="AU6:BC6" si="6">IF(AU7="",NA(),AU7)</f>
        <v>282.52999999999997</v>
      </c>
      <c r="AV6" s="36">
        <f t="shared" si="6"/>
        <v>306.47000000000003</v>
      </c>
      <c r="AW6" s="36">
        <f t="shared" si="6"/>
        <v>366.14</v>
      </c>
      <c r="AX6" s="36">
        <f t="shared" si="6"/>
        <v>379.09</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119.34</v>
      </c>
      <c r="BF6" s="36">
        <f t="shared" ref="BF6:BN6" si="7">IF(BF7="",NA(),BF7)</f>
        <v>110.5</v>
      </c>
      <c r="BG6" s="36">
        <f t="shared" si="7"/>
        <v>102.44</v>
      </c>
      <c r="BH6" s="36">
        <f t="shared" si="7"/>
        <v>94.07</v>
      </c>
      <c r="BI6" s="36">
        <f t="shared" si="7"/>
        <v>92.7</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112.5</v>
      </c>
      <c r="BQ6" s="36">
        <f t="shared" ref="BQ6:BY6" si="8">IF(BQ7="",NA(),BQ7)</f>
        <v>108.4</v>
      </c>
      <c r="BR6" s="36">
        <f t="shared" si="8"/>
        <v>109.01</v>
      </c>
      <c r="BS6" s="36">
        <f t="shared" si="8"/>
        <v>108.34</v>
      </c>
      <c r="BT6" s="36">
        <f t="shared" si="8"/>
        <v>96.54</v>
      </c>
      <c r="BU6" s="36">
        <f t="shared" si="8"/>
        <v>107.61</v>
      </c>
      <c r="BV6" s="36">
        <f t="shared" si="8"/>
        <v>106.02</v>
      </c>
      <c r="BW6" s="36">
        <f t="shared" si="8"/>
        <v>104.84</v>
      </c>
      <c r="BX6" s="36">
        <f t="shared" si="8"/>
        <v>106.11</v>
      </c>
      <c r="BY6" s="36">
        <f t="shared" si="8"/>
        <v>103.75</v>
      </c>
      <c r="BZ6" s="35" t="str">
        <f>IF(BZ7="","",IF(BZ7="-","【-】","【"&amp;SUBSTITUTE(TEXT(BZ7,"#,##0.00"),"-","△")&amp;"】"))</f>
        <v>【100.05】</v>
      </c>
      <c r="CA6" s="36">
        <f>IF(CA7="",NA(),CA7)</f>
        <v>130.57</v>
      </c>
      <c r="CB6" s="36">
        <f t="shared" ref="CB6:CJ6" si="9">IF(CB7="",NA(),CB7)</f>
        <v>135.36000000000001</v>
      </c>
      <c r="CC6" s="36">
        <f t="shared" si="9"/>
        <v>134.34</v>
      </c>
      <c r="CD6" s="36">
        <f t="shared" si="9"/>
        <v>134.68</v>
      </c>
      <c r="CE6" s="36">
        <f t="shared" si="9"/>
        <v>135.74</v>
      </c>
      <c r="CF6" s="36">
        <f t="shared" si="9"/>
        <v>155.69</v>
      </c>
      <c r="CG6" s="36">
        <f t="shared" si="9"/>
        <v>158.6</v>
      </c>
      <c r="CH6" s="36">
        <f t="shared" si="9"/>
        <v>161.82</v>
      </c>
      <c r="CI6" s="36">
        <f t="shared" si="9"/>
        <v>161.03</v>
      </c>
      <c r="CJ6" s="36">
        <f t="shared" si="9"/>
        <v>159.93</v>
      </c>
      <c r="CK6" s="35" t="str">
        <f>IF(CK7="","",IF(CK7="-","【-】","【"&amp;SUBSTITUTE(TEXT(CK7,"#,##0.00"),"-","△")&amp;"】"))</f>
        <v>【166.40】</v>
      </c>
      <c r="CL6" s="36">
        <f>IF(CL7="",NA(),CL7)</f>
        <v>69.989999999999995</v>
      </c>
      <c r="CM6" s="36">
        <f t="shared" ref="CM6:CU6" si="10">IF(CM7="",NA(),CM7)</f>
        <v>69.77</v>
      </c>
      <c r="CN6" s="36">
        <f t="shared" si="10"/>
        <v>69.56</v>
      </c>
      <c r="CO6" s="36">
        <f t="shared" si="10"/>
        <v>68.81</v>
      </c>
      <c r="CP6" s="36">
        <f t="shared" si="10"/>
        <v>70.459999999999994</v>
      </c>
      <c r="CQ6" s="36">
        <f t="shared" si="10"/>
        <v>62.46</v>
      </c>
      <c r="CR6" s="36">
        <f t="shared" si="10"/>
        <v>62.88</v>
      </c>
      <c r="CS6" s="36">
        <f t="shared" si="10"/>
        <v>62.32</v>
      </c>
      <c r="CT6" s="36">
        <f t="shared" si="10"/>
        <v>61.71</v>
      </c>
      <c r="CU6" s="36">
        <f t="shared" si="10"/>
        <v>63.12</v>
      </c>
      <c r="CV6" s="35" t="str">
        <f>IF(CV7="","",IF(CV7="-","【-】","【"&amp;SUBSTITUTE(TEXT(CV7,"#,##0.00"),"-","△")&amp;"】"))</f>
        <v>【60.69】</v>
      </c>
      <c r="CW6" s="36">
        <f>IF(CW7="",NA(),CW7)</f>
        <v>93.05</v>
      </c>
      <c r="CX6" s="36">
        <f t="shared" ref="CX6:DF6" si="11">IF(CX7="",NA(),CX7)</f>
        <v>93.45</v>
      </c>
      <c r="CY6" s="36">
        <f t="shared" si="11"/>
        <v>93.11</v>
      </c>
      <c r="CZ6" s="36">
        <f t="shared" si="11"/>
        <v>93.4</v>
      </c>
      <c r="DA6" s="36">
        <f t="shared" si="11"/>
        <v>92.86</v>
      </c>
      <c r="DB6" s="36">
        <f t="shared" si="11"/>
        <v>90.62</v>
      </c>
      <c r="DC6" s="36">
        <f t="shared" si="11"/>
        <v>90.13</v>
      </c>
      <c r="DD6" s="36">
        <f t="shared" si="11"/>
        <v>90.19</v>
      </c>
      <c r="DE6" s="36">
        <f t="shared" si="11"/>
        <v>90.03</v>
      </c>
      <c r="DF6" s="36">
        <f t="shared" si="11"/>
        <v>90.09</v>
      </c>
      <c r="DG6" s="35" t="str">
        <f>IF(DG7="","",IF(DG7="-","【-】","【"&amp;SUBSTITUTE(TEXT(DG7,"#,##0.00"),"-","△")&amp;"】"))</f>
        <v>【89.82】</v>
      </c>
      <c r="DH6" s="36">
        <f>IF(DH7="",NA(),DH7)</f>
        <v>43.71</v>
      </c>
      <c r="DI6" s="36">
        <f t="shared" ref="DI6:DQ6" si="12">IF(DI7="",NA(),DI7)</f>
        <v>45.33</v>
      </c>
      <c r="DJ6" s="36">
        <f t="shared" si="12"/>
        <v>46.92</v>
      </c>
      <c r="DK6" s="36">
        <f t="shared" si="12"/>
        <v>48.4</v>
      </c>
      <c r="DL6" s="36">
        <f t="shared" si="12"/>
        <v>49.81</v>
      </c>
      <c r="DM6" s="36">
        <f t="shared" si="12"/>
        <v>48.01</v>
      </c>
      <c r="DN6" s="36">
        <f t="shared" si="12"/>
        <v>48.01</v>
      </c>
      <c r="DO6" s="36">
        <f t="shared" si="12"/>
        <v>48.86</v>
      </c>
      <c r="DP6" s="36">
        <f t="shared" si="12"/>
        <v>49.6</v>
      </c>
      <c r="DQ6" s="36">
        <f t="shared" si="12"/>
        <v>50.31</v>
      </c>
      <c r="DR6" s="35" t="str">
        <f>IF(DR7="","",IF(DR7="-","【-】","【"&amp;SUBSTITUTE(TEXT(DR7,"#,##0.00"),"-","△")&amp;"】"))</f>
        <v>【50.19】</v>
      </c>
      <c r="DS6" s="36">
        <f>IF(DS7="",NA(),DS7)</f>
        <v>21.41</v>
      </c>
      <c r="DT6" s="36">
        <f t="shared" ref="DT6:EB6" si="13">IF(DT7="",NA(),DT7)</f>
        <v>21.2</v>
      </c>
      <c r="DU6" s="36">
        <f t="shared" si="13"/>
        <v>21.97</v>
      </c>
      <c r="DV6" s="36">
        <f t="shared" si="13"/>
        <v>23.5</v>
      </c>
      <c r="DW6" s="36">
        <f t="shared" si="13"/>
        <v>2.76</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0.39</v>
      </c>
      <c r="EE6" s="36">
        <f t="shared" ref="EE6:EM6" si="14">IF(EE7="",NA(),EE7)</f>
        <v>0.7</v>
      </c>
      <c r="EF6" s="36">
        <f t="shared" si="14"/>
        <v>0.45</v>
      </c>
      <c r="EG6" s="36">
        <f t="shared" si="14"/>
        <v>0.45</v>
      </c>
      <c r="EH6" s="36">
        <f t="shared" si="14"/>
        <v>0.26</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2">
      <c r="A7" s="29"/>
      <c r="B7" s="38">
        <v>2020</v>
      </c>
      <c r="C7" s="38">
        <v>272191</v>
      </c>
      <c r="D7" s="38">
        <v>46</v>
      </c>
      <c r="E7" s="38">
        <v>1</v>
      </c>
      <c r="F7" s="38">
        <v>0</v>
      </c>
      <c r="G7" s="38">
        <v>1</v>
      </c>
      <c r="H7" s="38" t="s">
        <v>92</v>
      </c>
      <c r="I7" s="38" t="s">
        <v>93</v>
      </c>
      <c r="J7" s="38" t="s">
        <v>94</v>
      </c>
      <c r="K7" s="38" t="s">
        <v>95</v>
      </c>
      <c r="L7" s="38" t="s">
        <v>96</v>
      </c>
      <c r="M7" s="38" t="s">
        <v>97</v>
      </c>
      <c r="N7" s="39" t="s">
        <v>98</v>
      </c>
      <c r="O7" s="39">
        <v>88.36</v>
      </c>
      <c r="P7" s="39">
        <v>98.66</v>
      </c>
      <c r="Q7" s="39">
        <v>2574</v>
      </c>
      <c r="R7" s="39">
        <v>185181</v>
      </c>
      <c r="S7" s="39">
        <v>84.98</v>
      </c>
      <c r="T7" s="39">
        <v>2179.11</v>
      </c>
      <c r="U7" s="39">
        <v>182332</v>
      </c>
      <c r="V7" s="39">
        <v>70.92</v>
      </c>
      <c r="W7" s="39">
        <v>2570.9499999999998</v>
      </c>
      <c r="X7" s="39">
        <v>116.44</v>
      </c>
      <c r="Y7" s="39">
        <v>113.58</v>
      </c>
      <c r="Z7" s="39">
        <v>113.83</v>
      </c>
      <c r="AA7" s="39">
        <v>113.39</v>
      </c>
      <c r="AB7" s="39">
        <v>107.7</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211.15</v>
      </c>
      <c r="AU7" s="39">
        <v>282.52999999999997</v>
      </c>
      <c r="AV7" s="39">
        <v>306.47000000000003</v>
      </c>
      <c r="AW7" s="39">
        <v>366.14</v>
      </c>
      <c r="AX7" s="39">
        <v>379.09</v>
      </c>
      <c r="AY7" s="39">
        <v>311.99</v>
      </c>
      <c r="AZ7" s="39">
        <v>307.83</v>
      </c>
      <c r="BA7" s="39">
        <v>318.89</v>
      </c>
      <c r="BB7" s="39">
        <v>309.10000000000002</v>
      </c>
      <c r="BC7" s="39">
        <v>306.08</v>
      </c>
      <c r="BD7" s="39">
        <v>260.31</v>
      </c>
      <c r="BE7" s="39">
        <v>119.34</v>
      </c>
      <c r="BF7" s="39">
        <v>110.5</v>
      </c>
      <c r="BG7" s="39">
        <v>102.44</v>
      </c>
      <c r="BH7" s="39">
        <v>94.07</v>
      </c>
      <c r="BI7" s="39">
        <v>92.7</v>
      </c>
      <c r="BJ7" s="39">
        <v>291.77999999999997</v>
      </c>
      <c r="BK7" s="39">
        <v>295.44</v>
      </c>
      <c r="BL7" s="39">
        <v>290.07</v>
      </c>
      <c r="BM7" s="39">
        <v>290.42</v>
      </c>
      <c r="BN7" s="39">
        <v>294.66000000000003</v>
      </c>
      <c r="BO7" s="39">
        <v>275.67</v>
      </c>
      <c r="BP7" s="39">
        <v>112.5</v>
      </c>
      <c r="BQ7" s="39">
        <v>108.4</v>
      </c>
      <c r="BR7" s="39">
        <v>109.01</v>
      </c>
      <c r="BS7" s="39">
        <v>108.34</v>
      </c>
      <c r="BT7" s="39">
        <v>96.54</v>
      </c>
      <c r="BU7" s="39">
        <v>107.61</v>
      </c>
      <c r="BV7" s="39">
        <v>106.02</v>
      </c>
      <c r="BW7" s="39">
        <v>104.84</v>
      </c>
      <c r="BX7" s="39">
        <v>106.11</v>
      </c>
      <c r="BY7" s="39">
        <v>103.75</v>
      </c>
      <c r="BZ7" s="39">
        <v>100.05</v>
      </c>
      <c r="CA7" s="39">
        <v>130.57</v>
      </c>
      <c r="CB7" s="39">
        <v>135.36000000000001</v>
      </c>
      <c r="CC7" s="39">
        <v>134.34</v>
      </c>
      <c r="CD7" s="39">
        <v>134.68</v>
      </c>
      <c r="CE7" s="39">
        <v>135.74</v>
      </c>
      <c r="CF7" s="39">
        <v>155.69</v>
      </c>
      <c r="CG7" s="39">
        <v>158.6</v>
      </c>
      <c r="CH7" s="39">
        <v>161.82</v>
      </c>
      <c r="CI7" s="39">
        <v>161.03</v>
      </c>
      <c r="CJ7" s="39">
        <v>159.93</v>
      </c>
      <c r="CK7" s="39">
        <v>166.4</v>
      </c>
      <c r="CL7" s="39">
        <v>69.989999999999995</v>
      </c>
      <c r="CM7" s="39">
        <v>69.77</v>
      </c>
      <c r="CN7" s="39">
        <v>69.56</v>
      </c>
      <c r="CO7" s="39">
        <v>68.81</v>
      </c>
      <c r="CP7" s="39">
        <v>70.459999999999994</v>
      </c>
      <c r="CQ7" s="39">
        <v>62.46</v>
      </c>
      <c r="CR7" s="39">
        <v>62.88</v>
      </c>
      <c r="CS7" s="39">
        <v>62.32</v>
      </c>
      <c r="CT7" s="39">
        <v>61.71</v>
      </c>
      <c r="CU7" s="39">
        <v>63.12</v>
      </c>
      <c r="CV7" s="39">
        <v>60.69</v>
      </c>
      <c r="CW7" s="39">
        <v>93.05</v>
      </c>
      <c r="CX7" s="39">
        <v>93.45</v>
      </c>
      <c r="CY7" s="39">
        <v>93.11</v>
      </c>
      <c r="CZ7" s="39">
        <v>93.4</v>
      </c>
      <c r="DA7" s="39">
        <v>92.86</v>
      </c>
      <c r="DB7" s="39">
        <v>90.62</v>
      </c>
      <c r="DC7" s="39">
        <v>90.13</v>
      </c>
      <c r="DD7" s="39">
        <v>90.19</v>
      </c>
      <c r="DE7" s="39">
        <v>90.03</v>
      </c>
      <c r="DF7" s="39">
        <v>90.09</v>
      </c>
      <c r="DG7" s="39">
        <v>89.82</v>
      </c>
      <c r="DH7" s="39">
        <v>43.71</v>
      </c>
      <c r="DI7" s="39">
        <v>45.33</v>
      </c>
      <c r="DJ7" s="39">
        <v>46.92</v>
      </c>
      <c r="DK7" s="39">
        <v>48.4</v>
      </c>
      <c r="DL7" s="39">
        <v>49.81</v>
      </c>
      <c r="DM7" s="39">
        <v>48.01</v>
      </c>
      <c r="DN7" s="39">
        <v>48.01</v>
      </c>
      <c r="DO7" s="39">
        <v>48.86</v>
      </c>
      <c r="DP7" s="39">
        <v>49.6</v>
      </c>
      <c r="DQ7" s="39">
        <v>50.31</v>
      </c>
      <c r="DR7" s="39">
        <v>50.19</v>
      </c>
      <c r="DS7" s="39">
        <v>21.41</v>
      </c>
      <c r="DT7" s="39">
        <v>21.2</v>
      </c>
      <c r="DU7" s="39">
        <v>21.97</v>
      </c>
      <c r="DV7" s="39">
        <v>23.5</v>
      </c>
      <c r="DW7" s="39">
        <v>2.76</v>
      </c>
      <c r="DX7" s="39">
        <v>16.170000000000002</v>
      </c>
      <c r="DY7" s="39">
        <v>16.600000000000001</v>
      </c>
      <c r="DZ7" s="39">
        <v>18.510000000000002</v>
      </c>
      <c r="EA7" s="39">
        <v>20.49</v>
      </c>
      <c r="EB7" s="39">
        <v>21.34</v>
      </c>
      <c r="EC7" s="39">
        <v>20.63</v>
      </c>
      <c r="ED7" s="39">
        <v>0.39</v>
      </c>
      <c r="EE7" s="39">
        <v>0.7</v>
      </c>
      <c r="EF7" s="39">
        <v>0.45</v>
      </c>
      <c r="EG7" s="39">
        <v>0.45</v>
      </c>
      <c r="EH7" s="39">
        <v>0.26</v>
      </c>
      <c r="EI7" s="39">
        <v>0.67</v>
      </c>
      <c r="EJ7" s="39">
        <v>0.65</v>
      </c>
      <c r="EK7" s="39">
        <v>0.7</v>
      </c>
      <c r="EL7" s="39">
        <v>0.72</v>
      </c>
      <c r="EM7" s="39">
        <v>0.69</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104</v>
      </c>
    </row>
    <row r="12" spans="1:144" x14ac:dyDescent="0.2">
      <c r="B12">
        <v>1</v>
      </c>
      <c r="C12">
        <v>1</v>
      </c>
      <c r="D12">
        <v>1</v>
      </c>
      <c r="E12">
        <v>1</v>
      </c>
      <c r="F12">
        <v>2</v>
      </c>
      <c r="G12" t="s">
        <v>105</v>
      </c>
    </row>
    <row r="13" spans="1:144" x14ac:dyDescent="0.2">
      <c r="B13" t="s">
        <v>106</v>
      </c>
      <c r="C13" t="s">
        <v>107</v>
      </c>
      <c r="D13" t="s">
        <v>106</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安田　昌平</cp:lastModifiedBy>
  <cp:lastPrinted>2022-01-26T06:54:03Z</cp:lastPrinted>
  <dcterms:created xsi:type="dcterms:W3CDTF">2021-12-03T06:53:14Z</dcterms:created>
  <dcterms:modified xsi:type="dcterms:W3CDTF">2022-02-10T06:51:16Z</dcterms:modified>
  <cp:category/>
</cp:coreProperties>
</file>