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0023$\doc\財政\04公営企業\20.経営比較分析\05チェック作業および完成データ\19 大東市△\"/>
    </mc:Choice>
  </mc:AlternateContent>
  <workbookProtection workbookAlgorithmName="SHA-512" workbookHashValue="SSNd9UOVVkLu54mcNoTuxyB+9rZplxPYoSSYcD0YjY79H4+maizE+fIOVu69cM7sLD4j2SeRZuzrvHeREgJsAA==" workbookSaltValue="gC1UcgZBSwWSWCUwKsetxA==" workbookSpinCount="100000" lockStructure="1"/>
  <bookViews>
    <workbookView xWindow="0" yWindow="0" windowWidth="20370" windowHeight="751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G85" i="4"/>
  <c r="F85" i="4"/>
  <c r="E85" i="4"/>
  <c r="AT10" i="4"/>
  <c r="W10" i="4"/>
  <c r="I10" i="4"/>
  <c r="BB8" i="4"/>
  <c r="AL8" i="4"/>
  <c r="AD8" i="4"/>
  <c r="P8" i="4"/>
  <c r="I8" i="4"/>
  <c r="B8"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<sst xmlns="http://schemas.openxmlformats.org/spreadsheetml/2006/main" count="236" uniqueCount="118">
  <si>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</si>
  <si>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</si>
  <si>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</si>
  <si>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</si>
  <si>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</si>
  <si>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</si>
  <si>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</si>
  <si>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</si>
  <si>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</si>
  <si>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</si>
  <si>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</si>
  <si>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</si>
  <si>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</si>
  <si>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</si>
  <si>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</si>
  <si>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</si>
  <si>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</si>
  <si>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</si>
  <si>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</si>
  <si>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</si>
  <si>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</si>
  <si>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</si>
  <si>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</si>
  <si>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</si>
  <si>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</si>
  <si>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</si>
  <si>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</si>
  <si>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</si>
  <si>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</si>
  <si>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</si>
  <si>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</si>
  <si>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</si>
  <si>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</si>
  <si>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</si>
  <si>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</si>
  <si>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</si>
  <si>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</si>
  <si>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</si>
  <si>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</si>
  <si>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</si>
  <si>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</si>
  <si>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</si>
  <si>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</si>
  <si>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</si>
  <si>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</si>
  <si>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</si>
  <si>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</si>
  <si>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</si>
  <si>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</si>
  <si>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</si>
  <si>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</si>
  <si>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</si>
  <si>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</si>
  <si>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</si>
  <si>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</si>
  <si>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</si>
  <si>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</si>
  <si>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</si>
  <si>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</si>
  <si>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</si>
  <si>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</si>
  <si>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</si>
  <si>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</si>
  <si>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</si>
  <si>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</si>
  <si>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</si>
  <si>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</si>
  <si>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</si>
  <si>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</si>
  <si>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</si>
  <si>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</si>
  <si>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</si>
  <si>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</si>
  <si>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</si>
  <si>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</si>
  <si>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</si>
  <si>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</si>
  <si>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</si>
  <si>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</si>
  <si>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</si>
  <si>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</si>
  <si>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</si>
  <si>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</si>
  <si>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</si>
  <si>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</si>
  <si>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</si>
  <si>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</si>
  <si>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</si>
  <si>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</si>
  <si>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</si>
  <si>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</si>
  <si>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</si>
  <si>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</si>
  <si>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</si>
  <si>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</si>
  <si>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</si>
  <si>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大東市</t>
  </si>
  <si>
    <t>法適用</t>
  </si>
  <si>
    <t>下水道事業</t>
  </si>
  <si>
    <t>公共下水道</t>
  </si>
  <si>
    <t>Ab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</si>
  <si>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</si>
  <si>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</si>
  <si>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</si>
  <si>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</si>
  <si>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</si>
  <si>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</si>
  <si>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</si>
  <si>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</si>
  <si>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</si>
  <si>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</si>
  <si>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</si>
  <si>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</si>
  <si>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</si>
  <si>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</si>
  <si>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現在、施設の耐用年数である50年を経過する管路がないため、②管渠老朽化率は計上していないが、昭和40年代に整備された管渠が間もなく法定耐用年数である50年を迎え、その後、耐用年数を経過する管渠が増加していく見込みである。
　また、人口普及率100％を目指して新設工事を優先して推進していることから、③管渠改善率も計上していない状況である。
　なお、有形固定資産減価償却率は低い値であるが、平成27年度に法適用したばかりであることが影響している。</t>
    <phoneticPr fontId="4"/>
  </si>
  <si>
    <t>　令和元年度に引き続き、流動比率は100％を下回っているものの改善傾向にあり、事業全体では概ね良好な経営状況である。
　しかし、今後は管渠の修繕改築費や、流域下水道関連の負担金の増加が見込まれるため、資金の確保が難しくなり、各指標も悪化していくと考えられる。
　そのため、平成30年度に策定したストックマネジメント基本方針の下、施設のライフサイクルコストを低減し、また令和元年度に策定した経営戦略を基に経営の効率化・健全化を図る。
　また、水洗化率の向上を目指し、引き続き水洗化促進活動に取り組んでいく。</t>
    <rPh sb="1" eb="3">
      <t>レイワ</t>
    </rPh>
    <rPh sb="3" eb="4">
      <t>モト</t>
    </rPh>
    <rPh sb="220" eb="224">
      <t>スイセンカリツ</t>
    </rPh>
    <rPh sb="225" eb="227">
      <t>コウジョウ</t>
    </rPh>
    <rPh sb="228" eb="230">
      <t>メザ</t>
    </rPh>
    <phoneticPr fontId="4"/>
  </si>
  <si>
    <t>　①経常収支比率は、収入面で下水道使用料が減少したこと、支出面で流域下水道維持管理負担金の増加があったことが要因となり、前年度から低下したが、引き続き100％以上を維持している。
　③流動比率については毎年改善傾向にあったが、令和2年度決算では令和3年度に大きな資金需要(市中銀行債の満期一括償還)があったことから数値の改善は見られなかった。しかしそれを差し引いて考えれば改善基調にあり、全体的な経営状況としては改善傾向にある。
　⑥汚水処理原価は、流域下水道に係る維持管理負担金が増加したことにより増加となった。加えて、下水道使用料も減少したことから、⑤経費回収率が下降している。
　⑦施設利用率について、単独処理場を設置していないため、当該値を計上していない。
　⑧水洗化率については、水洗化促進活動を行ってきたことにより、類似団体平均値と同程度の97％台で推移している。</t>
    <rPh sb="60" eb="63">
      <t>ゼンネンド</t>
    </rPh>
    <rPh sb="65" eb="67">
      <t>テイカ</t>
    </rPh>
    <rPh sb="71" eb="72">
      <t>ヒ</t>
    </rPh>
    <rPh sb="73" eb="74">
      <t>ツヅ</t>
    </rPh>
    <rPh sb="79" eb="81">
      <t>イジョウ</t>
    </rPh>
    <rPh sb="82" eb="84">
      <t>イジ</t>
    </rPh>
    <rPh sb="103" eb="105">
      <t>マイトシ</t>
    </rPh>
    <rPh sb="105" eb="107">
      <t>カイゼン</t>
    </rPh>
    <rPh sb="107" eb="109">
      <t>ケイコウ</t>
    </rPh>
    <rPh sb="115" eb="117">
      <t>レイワ</t>
    </rPh>
    <rPh sb="118" eb="120">
      <t>ネンド</t>
    </rPh>
    <rPh sb="120" eb="122">
      <t>ケッサン</t>
    </rPh>
    <rPh sb="124" eb="126">
      <t>レイワ</t>
    </rPh>
    <rPh sb="127" eb="129">
      <t>ネンド</t>
    </rPh>
    <rPh sb="130" eb="131">
      <t>オオ</t>
    </rPh>
    <rPh sb="133" eb="135">
      <t>シキン</t>
    </rPh>
    <rPh sb="135" eb="137">
      <t>ジュヨウ</t>
    </rPh>
    <rPh sb="138" eb="140">
      <t>シチュウ</t>
    </rPh>
    <rPh sb="140" eb="142">
      <t>ギンコウ</t>
    </rPh>
    <rPh sb="142" eb="143">
      <t>サイ</t>
    </rPh>
    <rPh sb="144" eb="146">
      <t>マンキ</t>
    </rPh>
    <rPh sb="146" eb="148">
      <t>イッカツ</t>
    </rPh>
    <rPh sb="148" eb="150">
      <t>ショウカン</t>
    </rPh>
    <rPh sb="159" eb="161">
      <t>スウチ</t>
    </rPh>
    <rPh sb="162" eb="164">
      <t>カイゼン</t>
    </rPh>
    <rPh sb="165" eb="166">
      <t>ミ</t>
    </rPh>
    <rPh sb="179" eb="180">
      <t>サ</t>
    </rPh>
    <rPh sb="181" eb="182">
      <t>ヒ</t>
    </rPh>
    <rPh sb="184" eb="185">
      <t>カンガ</t>
    </rPh>
    <rPh sb="188" eb="190">
      <t>カイゼン</t>
    </rPh>
    <rPh sb="190" eb="192">
      <t>キチョウ</t>
    </rPh>
    <rPh sb="254" eb="256">
      <t>ゾウカ</t>
    </rPh>
    <rPh sb="351" eb="354">
      <t>スイセンカ</t>
    </rPh>
    <rPh sb="354" eb="356">
      <t>ソクシン</t>
    </rPh>
    <rPh sb="356" eb="358">
      <t>カツドウ</t>
    </rPh>
    <rPh sb="359" eb="360">
      <t>オコナ</t>
    </rPh>
    <rPh sb="385" eb="386">
      <t>ダイ</t>
    </rPh>
    <rPh sb="387" eb="389">
      <t>スイイ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</si>
</sst>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9-40AD-81AB-C1E40804BC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0.16</c:v>
                </c:pt>
                <c:pt idx="2">
                  <c:v>0.12</c:v>
                </c:pt>
                <c:pt idx="3">
                  <c:v>0.19</c:v>
                </c:pt>
                <c:pt idx="4">
                  <c:v>0.19</c:v>
                </c:pt>
              </c:numCache>
            </c:numRef>
          </c:val>
          <c:smooth val="0"/>
          <c:extLst>
            <c:ext xmlns:c16="http://schemas.microsoft.com/office/drawing/2014/chart" uri="{C3380CC4-5D6E-409C-BE32-E72D297353CC}">
              <c16:uniqueId val="{00000001-8869-40AD-81AB-C1E40804BC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CA-4904-84B5-3171E4C7AE2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64.66</c:v>
                </c:pt>
                <c:pt idx="1">
                  <c:v>64.650000000000006</c:v>
                </c:pt>
                <c:pt idx="2">
                  <c:v>68.3</c:v>
                </c:pt>
                <c:pt idx="3">
                  <c:v>67.37</c:v>
                </c:pt>
                <c:pt idx="4">
                  <c:v>67.709999999999994</c:v>
                </c:pt>
              </c:numCache>
            </c:numRef>
          </c:val>
          <c:smooth val="0"/>
          <c:extLst>
            <c:ext xmlns:c16="http://schemas.microsoft.com/office/drawing/2014/chart" uri="{C3380CC4-5D6E-409C-BE32-E72D297353CC}">
              <c16:uniqueId val="{00000001-C7CA-4904-84B5-3171E4C7AE2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97.17</c:v>
                </c:pt>
                <c:pt idx="1">
                  <c:v>97.37</c:v>
                </c:pt>
                <c:pt idx="2">
                  <c:v>97.44</c:v>
                </c:pt>
                <c:pt idx="3">
                  <c:v>97.61</c:v>
                </c:pt>
                <c:pt idx="4">
                  <c:v>97.54</c:v>
                </c:pt>
              </c:numCache>
            </c:numRef>
          </c:val>
          <c:extLst>
            <c:ext xmlns:c16="http://schemas.microsoft.com/office/drawing/2014/chart" uri="{C3380CC4-5D6E-409C-BE32-E72D297353CC}">
              <c16:uniqueId val="{00000000-F23C-4587-921E-3AE8B88CDC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97.08</c:v>
                </c:pt>
                <c:pt idx="1">
                  <c:v>97.4</c:v>
                </c:pt>
                <c:pt idx="2">
                  <c:v>96.78</c:v>
                </c:pt>
                <c:pt idx="3">
                  <c:v>97</c:v>
                </c:pt>
                <c:pt idx="4">
                  <c:v>97.24</c:v>
                </c:pt>
              </c:numCache>
            </c:numRef>
          </c:val>
          <c:smooth val="0"/>
          <c:extLst>
            <c:ext xmlns:c16="http://schemas.microsoft.com/office/drawing/2014/chart" uri="{C3380CC4-5D6E-409C-BE32-E72D297353CC}">
              <c16:uniqueId val="{00000001-F23C-4587-921E-3AE8B88CDC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100.83</c:v>
                </c:pt>
                <c:pt idx="1">
                  <c:v>105.59</c:v>
                </c:pt>
                <c:pt idx="2">
                  <c:v>109.77</c:v>
                </c:pt>
                <c:pt idx="3">
                  <c:v>105.54</c:v>
                </c:pt>
                <c:pt idx="4">
                  <c:v>103.61</c:v>
                </c:pt>
              </c:numCache>
            </c:numRef>
          </c:val>
          <c:extLst>
            <c:ext xmlns:c16="http://schemas.microsoft.com/office/drawing/2014/chart" uri="{C3380CC4-5D6E-409C-BE32-E72D297353CC}">
              <c16:uniqueId val="{00000000-CC4D-4F44-AFEF-B4671C6518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109.82</c:v>
                </c:pt>
                <c:pt idx="1">
                  <c:v>111.25</c:v>
                </c:pt>
                <c:pt idx="2">
                  <c:v>106.78</c:v>
                </c:pt>
                <c:pt idx="3">
                  <c:v>106.31</c:v>
                </c:pt>
                <c:pt idx="4">
                  <c:v>107.05</c:v>
                </c:pt>
              </c:numCache>
            </c:numRef>
          </c:val>
          <c:smooth val="0"/>
          <c:extLst>
            <c:ext xmlns:c16="http://schemas.microsoft.com/office/drawing/2014/chart" uri="{C3380CC4-5D6E-409C-BE32-E72D297353CC}">
              <c16:uniqueId val="{00000001-CC4D-4F44-AFEF-B4671C6518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6.04</c:v>
                </c:pt>
                <c:pt idx="1">
                  <c:v>9.0299999999999994</c:v>
                </c:pt>
                <c:pt idx="2">
                  <c:v>12</c:v>
                </c:pt>
                <c:pt idx="3">
                  <c:v>14.99</c:v>
                </c:pt>
                <c:pt idx="4">
                  <c:v>17.940000000000001</c:v>
                </c:pt>
              </c:numCache>
            </c:numRef>
          </c:val>
          <c:extLst>
            <c:ext xmlns:c16="http://schemas.microsoft.com/office/drawing/2014/chart" uri="{C3380CC4-5D6E-409C-BE32-E72D297353CC}">
              <c16:uniqueId val="{00000000-9CAF-4996-99D0-18BA7073FED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25.28</c:v>
                </c:pt>
                <c:pt idx="1">
                  <c:v>28.35</c:v>
                </c:pt>
                <c:pt idx="2">
                  <c:v>29.38</c:v>
                </c:pt>
                <c:pt idx="3">
                  <c:v>30.6</c:v>
                </c:pt>
                <c:pt idx="4">
                  <c:v>27.39</c:v>
                </c:pt>
              </c:numCache>
            </c:numRef>
          </c:val>
          <c:smooth val="0"/>
          <c:extLst>
            <c:ext xmlns:c16="http://schemas.microsoft.com/office/drawing/2014/chart" uri="{C3380CC4-5D6E-409C-BE32-E72D297353CC}">
              <c16:uniqueId val="{00000001-9CAF-4996-99D0-18BA7073FED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BC-4724-A7F4-305F4B1CDBD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4.08</c:v>
                </c:pt>
                <c:pt idx="1">
                  <c:v>6.7</c:v>
                </c:pt>
                <c:pt idx="2">
                  <c:v>3.45</c:v>
                </c:pt>
                <c:pt idx="3">
                  <c:v>5.0199999999999996</c:v>
                </c:pt>
                <c:pt idx="4">
                  <c:v>5.86</c:v>
                </c:pt>
              </c:numCache>
            </c:numRef>
          </c:val>
          <c:smooth val="0"/>
          <c:extLst>
            <c:ext xmlns:c16="http://schemas.microsoft.com/office/drawing/2014/chart" uri="{C3380CC4-5D6E-409C-BE32-E72D297353CC}">
              <c16:uniqueId val="{00000001-A0BC-4724-A7F4-305F4B1CDBD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formatCode="#,##0.00;&quot;△&quot;#,##0.00;&quot;-&quot;">
                  <c:v>4.7</c:v>
                </c:pt>
                <c:pt idx="1">
                  <c:v>0</c:v>
                </c:pt>
                <c:pt idx="2">
                  <c:v>0</c:v>
                </c:pt>
                <c:pt idx="3">
                  <c:v>0</c:v>
                </c:pt>
                <c:pt idx="4">
                  <c:v>0</c:v>
                </c:pt>
              </c:numCache>
            </c:numRef>
          </c:val>
          <c:extLst>
            <c:ext xmlns:c16="http://schemas.microsoft.com/office/drawing/2014/chart" uri="{C3380CC4-5D6E-409C-BE32-E72D297353CC}">
              <c16:uniqueId val="{00000000-970E-42EC-B577-34E562772D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formatCode="#,##0.00;&quot;△&quot;#,##0.00;&quot;-&quot;">
                  <c:v>0.45</c:v>
                </c:pt>
                <c:pt idx="1">
                  <c:v>0</c:v>
                </c:pt>
                <c:pt idx="2" formatCode="#,##0.00;&quot;△&quot;#,##0.00;&quot;-&quot;">
                  <c:v>0.19</c:v>
                </c:pt>
                <c:pt idx="3" formatCode="#,##0.00;&quot;△&quot;#,##0.00;&quot;-&quot;">
                  <c:v>0.05</c:v>
                </c:pt>
                <c:pt idx="4">
                  <c:v>0</c:v>
                </c:pt>
              </c:numCache>
            </c:numRef>
          </c:val>
          <c:smooth val="0"/>
          <c:extLst>
            <c:ext xmlns:c16="http://schemas.microsoft.com/office/drawing/2014/chart" uri="{C3380CC4-5D6E-409C-BE32-E72D297353CC}">
              <c16:uniqueId val="{00000001-970E-42EC-B577-34E562772D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13.12</c:v>
                </c:pt>
                <c:pt idx="1">
                  <c:v>22.11</c:v>
                </c:pt>
                <c:pt idx="2">
                  <c:v>32.28</c:v>
                </c:pt>
                <c:pt idx="3">
                  <c:v>39.43</c:v>
                </c:pt>
                <c:pt idx="4">
                  <c:v>39.57</c:v>
                </c:pt>
              </c:numCache>
            </c:numRef>
          </c:val>
          <c:extLst>
            <c:ext xmlns:c16="http://schemas.microsoft.com/office/drawing/2014/chart" uri="{C3380CC4-5D6E-409C-BE32-E72D297353CC}">
              <c16:uniqueId val="{00000000-50D6-44C0-85F7-CA958B9CBAD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67.7</c:v>
                </c:pt>
                <c:pt idx="1">
                  <c:v>75.02</c:v>
                </c:pt>
                <c:pt idx="2">
                  <c:v>80.64</c:v>
                </c:pt>
                <c:pt idx="3">
                  <c:v>88.1</c:v>
                </c:pt>
                <c:pt idx="4">
                  <c:v>84.84</c:v>
                </c:pt>
              </c:numCache>
            </c:numRef>
          </c:val>
          <c:smooth val="0"/>
          <c:extLst>
            <c:ext xmlns:c16="http://schemas.microsoft.com/office/drawing/2014/chart" uri="{C3380CC4-5D6E-409C-BE32-E72D297353CC}">
              <c16:uniqueId val="{00000001-50D6-44C0-85F7-CA958B9CBAD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711.74</c:v>
                </c:pt>
                <c:pt idx="1">
                  <c:v>608.96</c:v>
                </c:pt>
                <c:pt idx="2">
                  <c:v>544.98</c:v>
                </c:pt>
                <c:pt idx="3">
                  <c:v>520.19000000000005</c:v>
                </c:pt>
                <c:pt idx="4">
                  <c:v>506.2</c:v>
                </c:pt>
              </c:numCache>
            </c:numRef>
          </c:val>
          <c:extLst>
            <c:ext xmlns:c16="http://schemas.microsoft.com/office/drawing/2014/chart" uri="{C3380CC4-5D6E-409C-BE32-E72D297353CC}">
              <c16:uniqueId val="{00000000-EAC3-47C6-86EE-AFF6FFFDC72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599.92999999999995</c:v>
                </c:pt>
                <c:pt idx="1">
                  <c:v>573.73</c:v>
                </c:pt>
                <c:pt idx="2">
                  <c:v>606.79999999999995</c:v>
                </c:pt>
                <c:pt idx="3">
                  <c:v>585.55999999999995</c:v>
                </c:pt>
                <c:pt idx="4">
                  <c:v>565.62</c:v>
                </c:pt>
              </c:numCache>
            </c:numRef>
          </c:val>
          <c:smooth val="0"/>
          <c:extLst>
            <c:ext xmlns:c16="http://schemas.microsoft.com/office/drawing/2014/chart" uri="{C3380CC4-5D6E-409C-BE32-E72D297353CC}">
              <c16:uniqueId val="{00000001-EAC3-47C6-86EE-AFF6FFFDC72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101.39</c:v>
                </c:pt>
                <c:pt idx="1">
                  <c:v>115.97</c:v>
                </c:pt>
                <c:pt idx="2">
                  <c:v>126.83</c:v>
                </c:pt>
                <c:pt idx="3">
                  <c:v>115.44</c:v>
                </c:pt>
                <c:pt idx="4">
                  <c:v>109.24</c:v>
                </c:pt>
              </c:numCache>
            </c:numRef>
          </c:val>
          <c:extLst>
            <c:ext xmlns:c16="http://schemas.microsoft.com/office/drawing/2014/chart" uri="{C3380CC4-5D6E-409C-BE32-E72D297353CC}">
              <c16:uniqueId val="{00000000-2FAE-447D-8FF1-44FDBAE25CB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95.76</c:v>
                </c:pt>
                <c:pt idx="1">
                  <c:v>100.74</c:v>
                </c:pt>
                <c:pt idx="2">
                  <c:v>101.84</c:v>
                </c:pt>
                <c:pt idx="3">
                  <c:v>101.62</c:v>
                </c:pt>
                <c:pt idx="4">
                  <c:v>102.36</c:v>
                </c:pt>
              </c:numCache>
            </c:numRef>
          </c:val>
          <c:smooth val="0"/>
          <c:extLst>
            <c:ext xmlns:c16="http://schemas.microsoft.com/office/drawing/2014/chart" uri="{C3380CC4-5D6E-409C-BE32-E72D297353CC}">
              <c16:uniqueId val="{00000001-2FAE-447D-8FF1-44FDBAE25CB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98.22</c:v>
                </c:pt>
                <c:pt idx="1">
                  <c:v>101.58</c:v>
                </c:pt>
                <c:pt idx="2">
                  <c:v>94.58</c:v>
                </c:pt>
                <c:pt idx="3">
                  <c:v>103.74</c:v>
                </c:pt>
                <c:pt idx="4">
                  <c:v>108</c:v>
                </c:pt>
              </c:numCache>
            </c:numRef>
          </c:val>
          <c:extLst>
            <c:ext xmlns:c16="http://schemas.microsoft.com/office/drawing/2014/chart" uri="{C3380CC4-5D6E-409C-BE32-E72D297353CC}">
              <c16:uniqueId val="{00000000-0D5B-435E-9B74-5837A004B9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119</c:v>
                </c:pt>
                <c:pt idx="1">
                  <c:v>112.75</c:v>
                </c:pt>
                <c:pt idx="2">
                  <c:v>119.39</c:v>
                </c:pt>
                <c:pt idx="3">
                  <c:v>117.41</c:v>
                </c:pt>
                <c:pt idx="4">
                  <c:v>114.01</c:v>
                </c:pt>
              </c:numCache>
            </c:numRef>
          </c:val>
          <c:smooth val="0"/>
          <c:extLst>
            <c:ext xmlns:c16="http://schemas.microsoft.com/office/drawing/2014/chart" uri="{C3380CC4-5D6E-409C-BE32-E72D297353CC}">
              <c16:uniqueId val="{00000001-0D5B-435E-9B74-5837A004B9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大阪府　大東市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Ab</v>
      </c>
      <c r="X8" s="49"/>
      <c r="Y8" s="49"/>
      <c r="Z8" s="49"/>
      <c r="AA8" s="49"/>
      <c r="AB8" s="49"/>
      <c r="AC8" s="49"/>
      <c r="AD8" s="50" t="str">
        <f>データ!$M$6</f>
        <v>自治体職員</v>
      </c>
      <c r="AE8" s="50"/>
      <c r="AF8" s="50"/>
      <c r="AG8" s="50"/>
      <c r="AH8" s="50"/>
      <c r="AI8" s="50"/>
      <c r="AJ8" s="50"/>
      <c r="AK8" s="3"/>
      <c r="AL8" s="51">
        <f>データ!S6</f>
        <v>119452</v>
      </c>
      <c r="AM8" s="51"/>
      <c r="AN8" s="51"/>
      <c r="AO8" s="51"/>
      <c r="AP8" s="51"/>
      <c r="AQ8" s="51"/>
      <c r="AR8" s="51"/>
      <c r="AS8" s="51"/>
      <c r="AT8" s="46">
        <f>データ!T6</f>
        <v>18.27</v>
      </c>
      <c r="AU8" s="46"/>
      <c r="AV8" s="46"/>
      <c r="AW8" s="46"/>
      <c r="AX8" s="46"/>
      <c r="AY8" s="46"/>
      <c r="AZ8" s="46"/>
      <c r="BA8" s="46"/>
      <c r="BB8" s="46">
        <f>データ!U6</f>
        <v>6538.15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58.74</v>
      </c>
      <c r="J10" s="46"/>
      <c r="K10" s="46"/>
      <c r="L10" s="46"/>
      <c r="M10" s="46"/>
      <c r="N10" s="46"/>
      <c r="O10" s="46"/>
      <c r="P10" s="46">
        <f>データ!P6</f>
        <v>99.01</v>
      </c>
      <c r="Q10" s="46"/>
      <c r="R10" s="46"/>
      <c r="S10" s="46"/>
      <c r="T10" s="46"/>
      <c r="U10" s="46"/>
      <c r="V10" s="46"/>
      <c r="W10" s="46">
        <f>データ!Q6</f>
        <v>63.11</v>
      </c>
      <c r="X10" s="46"/>
      <c r="Y10" s="46"/>
      <c r="Z10" s="46"/>
      <c r="AA10" s="46"/>
      <c r="AB10" s="46"/>
      <c r="AC10" s="46"/>
      <c r="AD10" s="51">
        <f>データ!R6</f>
        <v>1970</v>
      </c>
      <c r="AE10" s="51"/>
      <c r="AF10" s="51"/>
      <c r="AG10" s="51"/>
      <c r="AH10" s="51"/>
      <c r="AI10" s="51"/>
      <c r="AJ10" s="51"/>
      <c r="AK10" s="2"/>
      <c r="AL10" s="51">
        <f>データ!V6</f>
        <v>117949</v>
      </c>
      <c r="AM10" s="51"/>
      <c r="AN10" s="51"/>
      <c r="AO10" s="51"/>
      <c r="AP10" s="51"/>
      <c r="AQ10" s="51"/>
      <c r="AR10" s="51"/>
      <c r="AS10" s="51"/>
      <c r="AT10" s="46">
        <f>データ!W6</f>
        <v>12.02</v>
      </c>
      <c r="AU10" s="46"/>
      <c r="AV10" s="46"/>
      <c r="AW10" s="46"/>
      <c r="AX10" s="46"/>
      <c r="AY10" s="46"/>
      <c r="AZ10" s="46"/>
      <c r="BA10" s="46"/>
      <c r="BB10" s="46">
        <f>データ!X6</f>
        <v>9812.73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hZQFxBC4y7sEgP0dCr/YsvsJ/Zh51VupXZWVuyIanvkM+f/dqsh46Yt6J+xQM6NZKOaXxZd4bWXxncA1GxYUWg==" saltValue="Is6WKUnw1fIBx68ZyU4s2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272183</v>
      </c>
      <c r="D6" s="33">
        <f t="shared" si="3"/>
        <v>46</v>
      </c>
      <c r="E6" s="33">
        <f t="shared" si="3"/>
        <v>17</v>
      </c>
      <c r="F6" s="33">
        <f t="shared" si="3"/>
        <v>1</v>
      </c>
      <c r="G6" s="33">
        <f t="shared" si="3"/>
        <v>0</v>
      </c>
      <c r="H6" s="33" t="str">
        <f t="shared" si="3"/>
        <v>大阪府　大東市</v>
      </c>
      <c r="I6" s="33" t="str">
        <f t="shared" si="3"/>
        <v>法適用</v>
      </c>
      <c r="J6" s="33" t="str">
        <f t="shared" si="3"/>
        <v>下水道事業</v>
      </c>
      <c r="K6" s="33" t="str">
        <f t="shared" si="3"/>
        <v>公共下水道</v>
      </c>
      <c r="L6" s="33" t="str">
        <f t="shared" si="3"/>
        <v>Ab</v>
      </c>
      <c r="M6" s="33" t="str">
        <f t="shared" si="3"/>
        <v>自治体職員</v>
      </c>
      <c r="N6" s="34" t="str">
        <f t="shared" si="3"/>
        <v>-</v>
      </c>
      <c r="O6" s="34">
        <f t="shared" si="3"/>
        <v>58.74</v>
      </c>
      <c r="P6" s="34">
        <f t="shared" si="3"/>
        <v>99.01</v>
      </c>
      <c r="Q6" s="34">
        <f t="shared" si="3"/>
        <v>63.11</v>
      </c>
      <c r="R6" s="34">
        <f t="shared" si="3"/>
        <v>1970</v>
      </c>
      <c r="S6" s="34">
        <f t="shared" si="3"/>
        <v>119452</v>
      </c>
      <c r="T6" s="34">
        <f t="shared" si="3"/>
        <v>18.27</v>
      </c>
      <c r="U6" s="34">
        <f t="shared" si="3"/>
        <v>6538.15</v>
      </c>
      <c r="V6" s="34">
        <f t="shared" si="3"/>
        <v>117949</v>
      </c>
      <c r="W6" s="34">
        <f t="shared" si="3"/>
        <v>12.02</v>
      </c>
      <c r="X6" s="34">
        <f t="shared" si="3"/>
        <v>9812.73</v>
      </c>
      <c r="Y6" s="35">
        <f>IF(Y7="",NA(),Y7)</f>
        <v>100.83</v>
      </c>
      <c r="Z6" s="35">
        <f t="shared" ref="Z6:AH6" si="4">IF(Z7="",NA(),Z7)</f>
        <v>105.59</v>
      </c>
      <c r="AA6" s="35">
        <f t="shared" si="4"/>
        <v>109.77</v>
      </c>
      <c r="AB6" s="35">
        <f t="shared" si="4"/>
        <v>105.54</v>
      </c>
      <c r="AC6" s="35">
        <f t="shared" si="4"/>
        <v>103.61</v>
      </c>
      <c r="AD6" s="35">
        <f t="shared" si="4"/>
        <v>109.82</v>
      </c>
      <c r="AE6" s="35">
        <f t="shared" si="4"/>
        <v>111.25</v>
      </c>
      <c r="AF6" s="35">
        <f t="shared" si="4"/>
        <v>106.78</v>
      </c>
      <c r="AG6" s="35">
        <f t="shared" si="4"/>
        <v>106.31</v>
      </c>
      <c r="AH6" s="35">
        <f t="shared" si="4"/>
        <v>107.05</v>
      </c>
      <c r="AI6" s="34" t="str">
        <f>IF(AI7="","",IF(AI7="-","【-】","【"&amp;SUBSTITUTE(TEXT(AI7,"#,##0.00"),"-","△")&amp;"】"))</f>
        <v>【106.67】</v>
      </c>
      <c r="AJ6" s="35">
        <f>IF(AJ7="",NA(),AJ7)</f>
        <v>4.7</v>
      </c>
      <c r="AK6" s="34">
        <f t="shared" ref="AK6:AS6" si="5">IF(AK7="",NA(),AK7)</f>
        <v>0</v>
      </c>
      <c r="AL6" s="34">
        <f t="shared" si="5"/>
        <v>0</v>
      </c>
      <c r="AM6" s="34">
        <f t="shared" si="5"/>
        <v>0</v>
      </c>
      <c r="AN6" s="34">
        <f t="shared" si="5"/>
        <v>0</v>
      </c>
      <c r="AO6" s="35">
        <f t="shared" si="5"/>
        <v>0.45</v>
      </c>
      <c r="AP6" s="34">
        <f t="shared" si="5"/>
        <v>0</v>
      </c>
      <c r="AQ6" s="35">
        <f t="shared" si="5"/>
        <v>0.19</v>
      </c>
      <c r="AR6" s="35">
        <f t="shared" si="5"/>
        <v>0.05</v>
      </c>
      <c r="AS6" s="34">
        <f t="shared" si="5"/>
        <v>0</v>
      </c>
      <c r="AT6" s="34" t="str">
        <f>IF(AT7="","",IF(AT7="-","【-】","【"&amp;SUBSTITUTE(TEXT(AT7,"#,##0.00"),"-","△")&amp;"】"))</f>
        <v>【3.64】</v>
      </c>
      <c r="AU6" s="35">
        <f>IF(AU7="",NA(),AU7)</f>
        <v>13.12</v>
      </c>
      <c r="AV6" s="35">
        <f t="shared" ref="AV6:BD6" si="6">IF(AV7="",NA(),AV7)</f>
        <v>22.11</v>
      </c>
      <c r="AW6" s="35">
        <f t="shared" si="6"/>
        <v>32.28</v>
      </c>
      <c r="AX6" s="35">
        <f t="shared" si="6"/>
        <v>39.43</v>
      </c>
      <c r="AY6" s="35">
        <f t="shared" si="6"/>
        <v>39.57</v>
      </c>
      <c r="AZ6" s="35">
        <f t="shared" si="6"/>
        <v>67.7</v>
      </c>
      <c r="BA6" s="35">
        <f t="shared" si="6"/>
        <v>75.02</v>
      </c>
      <c r="BB6" s="35">
        <f t="shared" si="6"/>
        <v>80.64</v>
      </c>
      <c r="BC6" s="35">
        <f t="shared" si="6"/>
        <v>88.1</v>
      </c>
      <c r="BD6" s="35">
        <f t="shared" si="6"/>
        <v>84.84</v>
      </c>
      <c r="BE6" s="34" t="str">
        <f>IF(BE7="","",IF(BE7="-","【-】","【"&amp;SUBSTITUTE(TEXT(BE7,"#,##0.00"),"-","△")&amp;"】"))</f>
        <v>【67.52】</v>
      </c>
      <c r="BF6" s="35">
        <f>IF(BF7="",NA(),BF7)</f>
        <v>711.74</v>
      </c>
      <c r="BG6" s="35">
        <f t="shared" ref="BG6:BO6" si="7">IF(BG7="",NA(),BG7)</f>
        <v>608.96</v>
      </c>
      <c r="BH6" s="35">
        <f t="shared" si="7"/>
        <v>544.98</v>
      </c>
      <c r="BI6" s="35">
        <f t="shared" si="7"/>
        <v>520.19000000000005</v>
      </c>
      <c r="BJ6" s="35">
        <f t="shared" si="7"/>
        <v>506.2</v>
      </c>
      <c r="BK6" s="35">
        <f t="shared" si="7"/>
        <v>599.92999999999995</v>
      </c>
      <c r="BL6" s="35">
        <f t="shared" si="7"/>
        <v>573.73</v>
      </c>
      <c r="BM6" s="35">
        <f t="shared" si="7"/>
        <v>606.79999999999995</v>
      </c>
      <c r="BN6" s="35">
        <f t="shared" si="7"/>
        <v>585.55999999999995</v>
      </c>
      <c r="BO6" s="35">
        <f t="shared" si="7"/>
        <v>565.62</v>
      </c>
      <c r="BP6" s="34" t="str">
        <f>IF(BP7="","",IF(BP7="-","【-】","【"&amp;SUBSTITUTE(TEXT(BP7,"#,##0.00"),"-","△")&amp;"】"))</f>
        <v>【705.21】</v>
      </c>
      <c r="BQ6" s="35">
        <f>IF(BQ7="",NA(),BQ7)</f>
        <v>101.39</v>
      </c>
      <c r="BR6" s="35">
        <f t="shared" ref="BR6:BZ6" si="8">IF(BR7="",NA(),BR7)</f>
        <v>115.97</v>
      </c>
      <c r="BS6" s="35">
        <f t="shared" si="8"/>
        <v>126.83</v>
      </c>
      <c r="BT6" s="35">
        <f t="shared" si="8"/>
        <v>115.44</v>
      </c>
      <c r="BU6" s="35">
        <f t="shared" si="8"/>
        <v>109.24</v>
      </c>
      <c r="BV6" s="35">
        <f t="shared" si="8"/>
        <v>95.76</v>
      </c>
      <c r="BW6" s="35">
        <f t="shared" si="8"/>
        <v>100.74</v>
      </c>
      <c r="BX6" s="35">
        <f t="shared" si="8"/>
        <v>101.84</v>
      </c>
      <c r="BY6" s="35">
        <f t="shared" si="8"/>
        <v>101.62</v>
      </c>
      <c r="BZ6" s="35">
        <f t="shared" si="8"/>
        <v>102.36</v>
      </c>
      <c r="CA6" s="34" t="str">
        <f>IF(CA7="","",IF(CA7="-","【-】","【"&amp;SUBSTITUTE(TEXT(CA7,"#,##0.00"),"-","△")&amp;"】"))</f>
        <v>【98.96】</v>
      </c>
      <c r="CB6" s="35">
        <f>IF(CB7="",NA(),CB7)</f>
        <v>98.22</v>
      </c>
      <c r="CC6" s="35">
        <f t="shared" ref="CC6:CK6" si="9">IF(CC7="",NA(),CC7)</f>
        <v>101.58</v>
      </c>
      <c r="CD6" s="35">
        <f t="shared" si="9"/>
        <v>94.58</v>
      </c>
      <c r="CE6" s="35">
        <f t="shared" si="9"/>
        <v>103.74</v>
      </c>
      <c r="CF6" s="35">
        <f t="shared" si="9"/>
        <v>108</v>
      </c>
      <c r="CG6" s="35">
        <f t="shared" si="9"/>
        <v>119</v>
      </c>
      <c r="CH6" s="35">
        <f t="shared" si="9"/>
        <v>112.75</v>
      </c>
      <c r="CI6" s="35">
        <f t="shared" si="9"/>
        <v>119.39</v>
      </c>
      <c r="CJ6" s="35">
        <f t="shared" si="9"/>
        <v>117.41</v>
      </c>
      <c r="CK6" s="35">
        <f t="shared" si="9"/>
        <v>114.01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64.66</v>
      </c>
      <c r="CS6" s="35">
        <f t="shared" si="10"/>
        <v>64.650000000000006</v>
      </c>
      <c r="CT6" s="35">
        <f t="shared" si="10"/>
        <v>68.3</v>
      </c>
      <c r="CU6" s="35">
        <f t="shared" si="10"/>
        <v>67.37</v>
      </c>
      <c r="CV6" s="35">
        <f t="shared" si="10"/>
        <v>67.709999999999994</v>
      </c>
      <c r="CW6" s="34" t="str">
        <f>IF(CW7="","",IF(CW7="-","【-】","【"&amp;SUBSTITUTE(TEXT(CW7,"#,##0.00"),"-","△")&amp;"】"))</f>
        <v>【59.57】</v>
      </c>
      <c r="CX6" s="35">
        <f>IF(CX7="",NA(),CX7)</f>
        <v>97.17</v>
      </c>
      <c r="CY6" s="35">
        <f t="shared" ref="CY6:DG6" si="11">IF(CY7="",NA(),CY7)</f>
        <v>97.37</v>
      </c>
      <c r="CZ6" s="35">
        <f t="shared" si="11"/>
        <v>97.44</v>
      </c>
      <c r="DA6" s="35">
        <f t="shared" si="11"/>
        <v>97.61</v>
      </c>
      <c r="DB6" s="35">
        <f t="shared" si="11"/>
        <v>97.54</v>
      </c>
      <c r="DC6" s="35">
        <f t="shared" si="11"/>
        <v>97.08</v>
      </c>
      <c r="DD6" s="35">
        <f t="shared" si="11"/>
        <v>97.4</v>
      </c>
      <c r="DE6" s="35">
        <f t="shared" si="11"/>
        <v>96.78</v>
      </c>
      <c r="DF6" s="35">
        <f t="shared" si="11"/>
        <v>97</v>
      </c>
      <c r="DG6" s="35">
        <f t="shared" si="11"/>
        <v>97.24</v>
      </c>
      <c r="DH6" s="34" t="str">
        <f>IF(DH7="","",IF(DH7="-","【-】","【"&amp;SUBSTITUTE(TEXT(DH7,"#,##0.00"),"-","△")&amp;"】"))</f>
        <v>【95.57】</v>
      </c>
      <c r="DI6" s="35">
        <f>IF(DI7="",NA(),DI7)</f>
        <v>6.04</v>
      </c>
      <c r="DJ6" s="35">
        <f t="shared" ref="DJ6:DR6" si="12">IF(DJ7="",NA(),DJ7)</f>
        <v>9.0299999999999994</v>
      </c>
      <c r="DK6" s="35">
        <f t="shared" si="12"/>
        <v>12</v>
      </c>
      <c r="DL6" s="35">
        <f t="shared" si="12"/>
        <v>14.99</v>
      </c>
      <c r="DM6" s="35">
        <f t="shared" si="12"/>
        <v>17.940000000000001</v>
      </c>
      <c r="DN6" s="35">
        <f t="shared" si="12"/>
        <v>25.28</v>
      </c>
      <c r="DO6" s="35">
        <f t="shared" si="12"/>
        <v>28.35</v>
      </c>
      <c r="DP6" s="35">
        <f t="shared" si="12"/>
        <v>29.38</v>
      </c>
      <c r="DQ6" s="35">
        <f t="shared" si="12"/>
        <v>30.6</v>
      </c>
      <c r="DR6" s="35">
        <f t="shared" si="12"/>
        <v>27.39</v>
      </c>
      <c r="DS6" s="34" t="str">
        <f>IF(DS7="","",IF(DS7="-","【-】","【"&amp;SUBSTITUTE(TEXT(DS7,"#,##0.00"),"-","△")&amp;"】"))</f>
        <v>【36.52】</v>
      </c>
      <c r="DT6" s="34">
        <f>IF(DT7="",NA(),DT7)</f>
        <v>0</v>
      </c>
      <c r="DU6" s="34">
        <f t="shared" ref="DU6:EC6" si="13">IF(DU7="",NA(),DU7)</f>
        <v>0</v>
      </c>
      <c r="DV6" s="34">
        <f t="shared" si="13"/>
        <v>0</v>
      </c>
      <c r="DW6" s="34">
        <f t="shared" si="13"/>
        <v>0</v>
      </c>
      <c r="DX6" s="34">
        <f t="shared" si="13"/>
        <v>0</v>
      </c>
      <c r="DY6" s="35">
        <f t="shared" si="13"/>
        <v>4.08</v>
      </c>
      <c r="DZ6" s="35">
        <f t="shared" si="13"/>
        <v>6.7</v>
      </c>
      <c r="EA6" s="35">
        <f t="shared" si="13"/>
        <v>3.45</v>
      </c>
      <c r="EB6" s="35">
        <f t="shared" si="13"/>
        <v>5.0199999999999996</v>
      </c>
      <c r="EC6" s="35">
        <f t="shared" si="13"/>
        <v>5.86</v>
      </c>
      <c r="ED6" s="34" t="str">
        <f>IF(ED7="","",IF(ED7="-","【-】","【"&amp;SUBSTITUTE(TEXT(ED7,"#,##0.00"),"-","△")&amp;"】"))</f>
        <v>【5.72】</v>
      </c>
      <c r="EE6" s="34">
        <f>IF(EE7="",NA(),EE7)</f>
        <v>0</v>
      </c>
      <c r="EF6" s="34">
        <f t="shared" ref="EF6:EN6" si="14">IF(EF7="",NA(),EF7)</f>
        <v>0</v>
      </c>
      <c r="EG6" s="34">
        <f t="shared" si="14"/>
        <v>0</v>
      </c>
      <c r="EH6" s="34">
        <f t="shared" si="14"/>
        <v>0</v>
      </c>
      <c r="EI6" s="34">
        <f t="shared" si="14"/>
        <v>0</v>
      </c>
      <c r="EJ6" s="35">
        <f t="shared" si="14"/>
        <v>0.16</v>
      </c>
      <c r="EK6" s="35">
        <f t="shared" si="14"/>
        <v>0.16</v>
      </c>
      <c r="EL6" s="35">
        <f t="shared" si="14"/>
        <v>0.12</v>
      </c>
      <c r="EM6" s="35">
        <f t="shared" si="14"/>
        <v>0.19</v>
      </c>
      <c r="EN6" s="35">
        <f t="shared" si="14"/>
        <v>0.19</v>
      </c>
      <c r="EO6" s="34" t="str">
        <f>IF(EO7="","",IF(EO7="-","【-】","【"&amp;SUBSTITUTE(TEXT(EO7,"#,##0.00"),"-","△")&amp;"】"))</f>
        <v>【0.30】</v>
      </c>
    </row>
    <row r="7" spans="1:148" s="36" customFormat="1" x14ac:dyDescent="0.15">
      <c r="A7" s="28"/>
      <c r="B7" s="37">
        <v>2020</v>
      </c>
      <c r="C7" s="37">
        <v>272183</v>
      </c>
      <c r="D7" s="37">
        <v>46</v>
      </c>
      <c r="E7" s="37">
        <v>17</v>
      </c>
      <c r="F7" s="37">
        <v>1</v>
      </c>
      <c r="G7" s="37">
        <v>0</v>
      </c>
      <c r="H7" s="37" t="s">
        <v>96</v>
      </c>
      <c r="I7" s="37" t="s">
        <v>97</v>
      </c>
      <c r="J7" s="37" t="s">
        <v>98</v>
      </c>
      <c r="K7" s="37" t="s">
        <v>99</v>
      </c>
      <c r="L7" s="37" t="s">
        <v>100</v>
      </c>
      <c r="M7" s="37" t="s">
        <v>101</v>
      </c>
      <c r="N7" s="38" t="s">
        <v>102</v>
      </c>
      <c r="O7" s="38">
        <v>58.74</v>
      </c>
      <c r="P7" s="38">
        <v>99.01</v>
      </c>
      <c r="Q7" s="38">
        <v>63.11</v>
      </c>
      <c r="R7" s="38">
        <v>1970</v>
      </c>
      <c r="S7" s="38">
        <v>119452</v>
      </c>
      <c r="T7" s="38">
        <v>18.27</v>
      </c>
      <c r="U7" s="38">
        <v>6538.15</v>
      </c>
      <c r="V7" s="38">
        <v>117949</v>
      </c>
      <c r="W7" s="38">
        <v>12.02</v>
      </c>
      <c r="X7" s="38">
        <v>9812.73</v>
      </c>
      <c r="Y7" s="38">
        <v>100.83</v>
      </c>
      <c r="Z7" s="38">
        <v>105.59</v>
      </c>
      <c r="AA7" s="38">
        <v>109.77</v>
      </c>
      <c r="AB7" s="38">
        <v>105.54</v>
      </c>
      <c r="AC7" s="38">
        <v>103.61</v>
      </c>
      <c r="AD7" s="38">
        <v>109.82</v>
      </c>
      <c r="AE7" s="38">
        <v>111.25</v>
      </c>
      <c r="AF7" s="38">
        <v>106.78</v>
      </c>
      <c r="AG7" s="38">
        <v>106.31</v>
      </c>
      <c r="AH7" s="38">
        <v>107.05</v>
      </c>
      <c r="AI7" s="38">
        <v>106.67</v>
      </c>
      <c r="AJ7" s="38">
        <v>4.7</v>
      </c>
      <c r="AK7" s="38">
        <v>0</v>
      </c>
      <c r="AL7" s="38">
        <v>0</v>
      </c>
      <c r="AM7" s="38">
        <v>0</v>
      </c>
      <c r="AN7" s="38">
        <v>0</v>
      </c>
      <c r="AO7" s="38">
        <v>0.45</v>
      </c>
      <c r="AP7" s="38">
        <v>0</v>
      </c>
      <c r="AQ7" s="38">
        <v>0.19</v>
      </c>
      <c r="AR7" s="38">
        <v>0.05</v>
      </c>
      <c r="AS7" s="38">
        <v>0</v>
      </c>
      <c r="AT7" s="38">
        <v>3.64</v>
      </c>
      <c r="AU7" s="38">
        <v>13.12</v>
      </c>
      <c r="AV7" s="38">
        <v>22.11</v>
      </c>
      <c r="AW7" s="38">
        <v>32.28</v>
      </c>
      <c r="AX7" s="38">
        <v>39.43</v>
      </c>
      <c r="AY7" s="38">
        <v>39.57</v>
      </c>
      <c r="AZ7" s="38">
        <v>67.7</v>
      </c>
      <c r="BA7" s="38">
        <v>75.02</v>
      </c>
      <c r="BB7" s="38">
        <v>80.64</v>
      </c>
      <c r="BC7" s="38">
        <v>88.1</v>
      </c>
      <c r="BD7" s="38">
        <v>84.84</v>
      </c>
      <c r="BE7" s="38">
        <v>67.52</v>
      </c>
      <c r="BF7" s="38">
        <v>711.74</v>
      </c>
      <c r="BG7" s="38">
        <v>608.96</v>
      </c>
      <c r="BH7" s="38">
        <v>544.98</v>
      </c>
      <c r="BI7" s="38">
        <v>520.19000000000005</v>
      </c>
      <c r="BJ7" s="38">
        <v>506.2</v>
      </c>
      <c r="BK7" s="38">
        <v>599.92999999999995</v>
      </c>
      <c r="BL7" s="38">
        <v>573.73</v>
      </c>
      <c r="BM7" s="38">
        <v>606.79999999999995</v>
      </c>
      <c r="BN7" s="38">
        <v>585.55999999999995</v>
      </c>
      <c r="BO7" s="38">
        <v>565.62</v>
      </c>
      <c r="BP7" s="38">
        <v>705.21</v>
      </c>
      <c r="BQ7" s="38">
        <v>101.39</v>
      </c>
      <c r="BR7" s="38">
        <v>115.97</v>
      </c>
      <c r="BS7" s="38">
        <v>126.83</v>
      </c>
      <c r="BT7" s="38">
        <v>115.44</v>
      </c>
      <c r="BU7" s="38">
        <v>109.24</v>
      </c>
      <c r="BV7" s="38">
        <v>95.76</v>
      </c>
      <c r="BW7" s="38">
        <v>100.74</v>
      </c>
      <c r="BX7" s="38">
        <v>101.84</v>
      </c>
      <c r="BY7" s="38">
        <v>101.62</v>
      </c>
      <c r="BZ7" s="38">
        <v>102.36</v>
      </c>
      <c r="CA7" s="38">
        <v>98.96</v>
      </c>
      <c r="CB7" s="38">
        <v>98.22</v>
      </c>
      <c r="CC7" s="38">
        <v>101.58</v>
      </c>
      <c r="CD7" s="38">
        <v>94.58</v>
      </c>
      <c r="CE7" s="38">
        <v>103.74</v>
      </c>
      <c r="CF7" s="38">
        <v>108</v>
      </c>
      <c r="CG7" s="38">
        <v>119</v>
      </c>
      <c r="CH7" s="38">
        <v>112.75</v>
      </c>
      <c r="CI7" s="38">
        <v>119.39</v>
      </c>
      <c r="CJ7" s="38">
        <v>117.41</v>
      </c>
      <c r="CK7" s="38">
        <v>114.01</v>
      </c>
      <c r="CL7" s="38">
        <v>134.52000000000001</v>
      </c>
      <c r="CM7" s="38" t="s">
        <v>102</v>
      </c>
      <c r="CN7" s="38" t="s">
        <v>102</v>
      </c>
      <c r="CO7" s="38" t="s">
        <v>102</v>
      </c>
      <c r="CP7" s="38" t="s">
        <v>102</v>
      </c>
      <c r="CQ7" s="38" t="s">
        <v>102</v>
      </c>
      <c r="CR7" s="38">
        <v>64.66</v>
      </c>
      <c r="CS7" s="38">
        <v>64.650000000000006</v>
      </c>
      <c r="CT7" s="38">
        <v>68.3</v>
      </c>
      <c r="CU7" s="38">
        <v>67.37</v>
      </c>
      <c r="CV7" s="38">
        <v>67.709999999999994</v>
      </c>
      <c r="CW7" s="38">
        <v>59.57</v>
      </c>
      <c r="CX7" s="38">
        <v>97.17</v>
      </c>
      <c r="CY7" s="38">
        <v>97.37</v>
      </c>
      <c r="CZ7" s="38">
        <v>97.44</v>
      </c>
      <c r="DA7" s="38">
        <v>97.61</v>
      </c>
      <c r="DB7" s="38">
        <v>97.54</v>
      </c>
      <c r="DC7" s="38">
        <v>97.08</v>
      </c>
      <c r="DD7" s="38">
        <v>97.4</v>
      </c>
      <c r="DE7" s="38">
        <v>96.78</v>
      </c>
      <c r="DF7" s="38">
        <v>97</v>
      </c>
      <c r="DG7" s="38">
        <v>97.24</v>
      </c>
      <c r="DH7" s="38">
        <v>95.57</v>
      </c>
      <c r="DI7" s="38">
        <v>6.04</v>
      </c>
      <c r="DJ7" s="38">
        <v>9.0299999999999994</v>
      </c>
      <c r="DK7" s="38">
        <v>12</v>
      </c>
      <c r="DL7" s="38">
        <v>14.99</v>
      </c>
      <c r="DM7" s="38">
        <v>17.940000000000001</v>
      </c>
      <c r="DN7" s="38">
        <v>25.28</v>
      </c>
      <c r="DO7" s="38">
        <v>28.35</v>
      </c>
      <c r="DP7" s="38">
        <v>29.38</v>
      </c>
      <c r="DQ7" s="38">
        <v>30.6</v>
      </c>
      <c r="DR7" s="38">
        <v>27.39</v>
      </c>
      <c r="DS7" s="38">
        <v>36.520000000000003</v>
      </c>
      <c r="DT7" s="38">
        <v>0</v>
      </c>
      <c r="DU7" s="38">
        <v>0</v>
      </c>
      <c r="DV7" s="38">
        <v>0</v>
      </c>
      <c r="DW7" s="38">
        <v>0</v>
      </c>
      <c r="DX7" s="38">
        <v>0</v>
      </c>
      <c r="DY7" s="38">
        <v>4.08</v>
      </c>
      <c r="DZ7" s="38">
        <v>6.7</v>
      </c>
      <c r="EA7" s="38">
        <v>3.45</v>
      </c>
      <c r="EB7" s="38">
        <v>5.0199999999999996</v>
      </c>
      <c r="EC7" s="38">
        <v>5.86</v>
      </c>
      <c r="ED7" s="38">
        <v>5.72</v>
      </c>
      <c r="EE7" s="38">
        <v>0</v>
      </c>
      <c r="EF7" s="38">
        <v>0</v>
      </c>
      <c r="EG7" s="38">
        <v>0</v>
      </c>
      <c r="EH7" s="38">
        <v>0</v>
      </c>
      <c r="EI7" s="38">
        <v>0</v>
      </c>
      <c r="EJ7" s="38">
        <v>0.16</v>
      </c>
      <c r="EK7" s="38">
        <v>0.16</v>
      </c>
      <c r="EL7" s="38">
        <v>0.12</v>
      </c>
      <c r="EM7" s="38">
        <v>0.19</v>
      </c>
      <c r="EN7" s="38">
        <v>0.19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3633</dc:creator>
  <cp:lastModifiedBy> </cp:lastModifiedBy>
  <cp:lastPrinted>2022-02-03T01:10:39Z</cp:lastPrinted>
  <dcterms:created xsi:type="dcterms:W3CDTF">2022-02-03T00:14:18Z</dcterms:created>
  <dcterms:modified xsi:type="dcterms:W3CDTF">2022-02-03T05:05:04Z</dcterms:modified>
</cp:coreProperties>
</file>