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7 河内長野市○\"/>
    </mc:Choice>
  </mc:AlternateContent>
  <workbookProtection workbookAlgorithmName="SHA-512" workbookHashValue="LbPOWuOWmxFU1uKfAHa3m1OYYILucNQktGxCzgsFZzVTEI7gHK9b/e+SUr95SGHyXq9/CRz87Dvq2+hyAhotJQ==" workbookSaltValue="Sx/Mu2VBZWJBMOPNdNZ4j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R6" i="5"/>
  <c r="AD10" i="4" s="1"/>
  <c r="Q6" i="5"/>
  <c r="P6" i="5"/>
  <c r="P10" i="4" s="1"/>
  <c r="O6" i="5"/>
  <c r="I10" i="4" s="1"/>
  <c r="N6" i="5"/>
  <c r="B10" i="4" s="1"/>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W10" i="4"/>
  <c r="BB8" i="4"/>
  <c r="AL8" i="4"/>
  <c r="AD8" i="4"/>
  <c r="I8" i="4"/>
  <c r="B8" i="4"/>
</calcChain>
</file>

<file path=xl/sharedStrings.xml><?xml version="1.0" encoding="utf-8"?>
<sst xmlns="http://schemas.openxmlformats.org/spreadsheetml/2006/main" count="236" uniqueCount="116">
  <si>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</si>
  <si>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</si>
  <si>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</si>
  <si>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</si>
  <si>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</si>
  <si>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</si>
  <si>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</si>
  <si>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</si>
  <si>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</si>
  <si>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</si>
  <si>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</si>
  <si>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</si>
  <si>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</si>
  <si>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</si>
  <si>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</si>
  <si>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</si>
  <si>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</si>
  <si>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</si>
  <si>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</si>
  <si>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</si>
  <si>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</si>
  <si>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</si>
  <si>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</si>
  <si>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</si>
  <si>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</si>
  <si>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</si>
  <si>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</si>
  <si>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</si>
  <si>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</si>
  <si>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</si>
  <si>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</si>
  <si>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</si>
  <si>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</si>
  <si>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</si>
  <si>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</si>
  <si>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</si>
  <si>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</si>
  <si>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</si>
  <si>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</si>
  <si>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</si>
  <si>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</si>
  <si>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</si>
  <si>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</si>
  <si>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</si>
  <si>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</si>
  <si>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</si>
  <si>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</si>
  <si>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</si>
  <si>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</si>
  <si>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</si>
  <si>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</si>
  <si>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</si>
  <si>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</si>
  <si>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</si>
  <si>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</si>
  <si>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</si>
  <si>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</si>
  <si>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</si>
  <si>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</si>
  <si>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</si>
  <si>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</si>
  <si>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</si>
  <si>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</si>
  <si>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</si>
  <si>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</si>
  <si>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</si>
  <si>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</si>
  <si>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</si>
  <si>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</si>
  <si>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</si>
  <si>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</si>
  <si>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</si>
  <si>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</si>
  <si>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</si>
  <si>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</si>
  <si>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</si>
  <si>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</si>
  <si>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</si>
  <si>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</si>
  <si>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</si>
  <si>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</si>
  <si>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</si>
  <si>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</si>
  <si>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</si>
  <si>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</si>
  <si>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</si>
  <si>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</si>
  <si>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</si>
  <si>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</si>
  <si>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</si>
  <si>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</si>
  <si>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</si>
  <si>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</si>
  <si>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</si>
  <si>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</si>
  <si>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</si>
  <si>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河内長野市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</si>
  <si>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</si>
  <si>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</si>
  <si>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</si>
  <si>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</si>
  <si>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</si>
  <si>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</si>
  <si>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</si>
  <si>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</si>
  <si>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</si>
  <si>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</si>
  <si>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</si>
  <si>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</si>
  <si>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</si>
  <si>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</si>
  <si>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</si>
  <si>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</si>
  <si>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①有形固定資産減価償却率は、類似団体平均値に比べ低くなっています。これは公営企業会計を導入して5年目のため、減価償却累計額を5ヶ年分しか計上していないことが影響しています。
　②管渠老朽化率は、昭和40年～50年代頃大規模な住宅団地の開発が進み、その時期の受贈管渠が更新時期を迎えているため、類似団体平均値と比べ高くなっています。
　③管渠改善率は、ストックマネジメント計画に基づき長寿命化対策工事を積極的に実施しているため、類似団体平均値と比べ高くなっています。</t>
    <phoneticPr fontId="4"/>
  </si>
  <si>
    <t>　平成28年4月から地方公営企業法の全部を適用し、これまでの官公庁会計から公営企業会計へ移行しました。また、経営強化の一環として、平成31年4月から下水道使用料を20％増額改定しました。さらに、今年度は早期の効率的、効果的な水洗化を図るため、生活排水処理計画の見直しを行いました。
　現在の経営状況については、企業債の借入を抑制し、債務残高を減らしていくことが課題となっています。特に資本費平準化債の償還金が依然として高い水準となっており、経営を圧迫しています。
 今後は、平成30年度に策定した経営戦略に基づき、引き続き経営の効率化及び経営の健全性や計画性・透明性の向上を図ります。
　</t>
    <rPh sb="54" eb="58">
      <t>ケイエイキョウカ</t>
    </rPh>
    <rPh sb="59" eb="61">
      <t>イッカン</t>
    </rPh>
    <rPh sb="97" eb="100">
      <t>コンネンド</t>
    </rPh>
    <rPh sb="101" eb="103">
      <t>ソウキ</t>
    </rPh>
    <rPh sb="104" eb="107">
      <t>コウリツテキ</t>
    </rPh>
    <rPh sb="108" eb="111">
      <t>コウカテキ</t>
    </rPh>
    <rPh sb="112" eb="115">
      <t>スイセンカ</t>
    </rPh>
    <rPh sb="116" eb="117">
      <t>ハカ</t>
    </rPh>
    <rPh sb="121" eb="125">
      <t>セイカツハイスイ</t>
    </rPh>
    <rPh sb="125" eb="129">
      <t>ショリケイカク</t>
    </rPh>
    <rPh sb="130" eb="132">
      <t>ミナオ</t>
    </rPh>
    <rPh sb="134" eb="135">
      <t>オコナ</t>
    </rPh>
    <rPh sb="204" eb="206">
      <t>イゼン</t>
    </rPh>
    <rPh sb="257" eb="258">
      <t>ヒ</t>
    </rPh>
    <rPh sb="259" eb="260">
      <t>ツヅ</t>
    </rPh>
    <rPh sb="267" eb="268">
      <t>オヨ</t>
    </rPh>
    <phoneticPr fontId="4"/>
  </si>
  <si>
    <t>　①経常収支比率は、平成31年4月から下水道使用料を20％増額改定したことや、新型コロナウイルス感染症の影響により、指標基準の100%を上回っています。
　②累積欠損金比率は、累積欠損金が発生していないため計上されません。
　③流動比率は、過去の建設改良費に充てた企業債と資本費を平準化する目的で借入している資本費平準化債の元金償還額が多額になっていることから、類似団体平均値と比べ低い状況にあります。
　④企業債残高対事業規模比率は、企業債残高の減少により改善しているものの、これまで企業債に依存する経営体質であったため、類似団体平均値と比べ高い状況にあります。
　⑤経費回収率は類似団体平均値よりも高く、⑥汚水処理原価は類似団体平均値と比べ低い水準にあります。これは、企業債元金償還額に比べ減価償却費が少ないことや、公費負担分が多いことにより、経費回収率算定上の汚水処理費が低く見積もられているためです。
　⑦施設利用率は、単独処理場を設置していないため計上されていません。
　⑧水洗化率は、新規整備よりも人口減少が大きいため、昨年度と比較して減少していますが、類似団体平均値に比べ高い水準にあります。</t>
    <rPh sb="10" eb="12">
      <t>ヘイセイ</t>
    </rPh>
    <rPh sb="14" eb="15">
      <t>ネン</t>
    </rPh>
    <rPh sb="16" eb="17">
      <t>ガツ</t>
    </rPh>
    <rPh sb="19" eb="22">
      <t>ゲスイドウ</t>
    </rPh>
    <rPh sb="22" eb="25">
      <t>シヨウリョウ</t>
    </rPh>
    <rPh sb="29" eb="33">
      <t>ゾウガクカイテイ</t>
    </rPh>
    <rPh sb="39" eb="41">
      <t>シンガタ</t>
    </rPh>
    <rPh sb="48" eb="51">
      <t>カンセンショウ</t>
    </rPh>
    <rPh sb="52" eb="54">
      <t>エイキョウ</t>
    </rPh>
    <rPh sb="68" eb="69">
      <t>ウエ</t>
    </rPh>
    <rPh sb="218" eb="223">
      <t>キギョウサイザンダカ</t>
    </rPh>
    <rPh sb="224" eb="226">
      <t>ゲンショウ</t>
    </rPh>
    <rPh sb="229" eb="231">
      <t>カイゼン</t>
    </rPh>
    <rPh sb="448" eb="452">
      <t>シンキセイビ</t>
    </rPh>
    <rPh sb="455" eb="459">
      <t>ジンコウゲンショウ</t>
    </rPh>
    <rPh sb="460" eb="461">
      <t>オオ</t>
    </rPh>
    <rPh sb="466" eb="469">
      <t>サクネンド</t>
    </rPh>
    <rPh sb="470" eb="472">
      <t>ヒカク</t>
    </rPh>
    <rPh sb="474" eb="476">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</si>
</sst>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0.02</c:v>
                </c:pt>
                <c:pt idx="1">
                  <c:v>0.31</c:v>
                </c:pt>
                <c:pt idx="2">
                  <c:v>0.23</c:v>
                </c:pt>
                <c:pt idx="3">
                  <c:v>0.31</c:v>
                </c:pt>
                <c:pt idx="4">
                  <c:v>0.21</c:v>
                </c:pt>
              </c:numCache>
            </c:numRef>
          </c:val>
          <c:extLst>
            <c:ext xmlns:c16="http://schemas.microsoft.com/office/drawing/2014/chart" uri="{C3380CC4-5D6E-409C-BE32-E72D297353CC}">
              <c16:uniqueId val="{00000000-B24E-4CE7-9D2F-97B2A7BFFA62}"/>
            </c:ext>
          </c:extLst>
        </c:ser>
        <c:dLbls>
          <c:showLegendKey val="0"/>
          <c:showVal val="0"/>
          <c:showCatName val="0"/>
          <c:showSerName val="0"/>
          <c:showPercent val="0"/>
          <c:showBubbleSize val="0"/>
        </c:dLbls>
        <c:gapWidth val="150"/>
        <c:axId val="119319168"/>
        <c:axId val="11933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0.06</c:v>
                </c:pt>
                <c:pt idx="2">
                  <c:v>0.04</c:v>
                </c:pt>
                <c:pt idx="3">
                  <c:v>0.05</c:v>
                </c:pt>
                <c:pt idx="4">
                  <c:v>0.08</c:v>
                </c:pt>
              </c:numCache>
            </c:numRef>
          </c:val>
          <c:smooth val="0"/>
          <c:extLst>
            <c:ext xmlns:c16="http://schemas.microsoft.com/office/drawing/2014/chart" uri="{C3380CC4-5D6E-409C-BE32-E72D297353CC}">
              <c16:uniqueId val="{00000001-B24E-4CE7-9D2F-97B2A7BFFA62}"/>
            </c:ext>
          </c:extLst>
        </c:ser>
        <c:dLbls>
          <c:showLegendKey val="0"/>
          <c:showVal val="0"/>
          <c:showCatName val="0"/>
          <c:showSerName val="0"/>
          <c:showPercent val="0"/>
          <c:showBubbleSize val="0"/>
        </c:dLbls>
        <c:marker val="1"/>
        <c:smooth val="0"/>
        <c:axId val="119319168"/>
        <c:axId val="119337728"/>
      </c:lineChart>
      <c:dateAx>
        <c:axId val="119319168"/>
        <c:scaling>
          <c:orientation val="minMax"/>
        </c:scaling>
        <c:delete val="1"/>
        <c:axPos val="b"/>
        <c:numFmt formatCode="&quot;H&quot;yy" sourceLinked="1"/>
        <c:majorTickMark val="none"/>
        <c:minorTickMark val="none"/>
        <c:tickLblPos val="none"/>
        <c:crossAx val="119337728"/>
        <c:crosses val="autoZero"/>
        <c:auto val="1"/>
        <c:lblOffset val="100"/>
        <c:baseTimeUnit val="years"/>
      </c:dateAx>
      <c:valAx>
        <c:axId val="11933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31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4C-4849-B56F-48EAD25C07AB}"/>
            </c:ext>
          </c:extLst>
        </c:ser>
        <c:dLbls>
          <c:showLegendKey val="0"/>
          <c:showVal val="0"/>
          <c:showCatName val="0"/>
          <c:showSerName val="0"/>
          <c:showPercent val="0"/>
          <c:showBubbleSize val="0"/>
        </c:dLbls>
        <c:gapWidth val="150"/>
        <c:axId val="120224384"/>
        <c:axId val="12022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58.04</c:v>
                </c:pt>
                <c:pt idx="1">
                  <c:v>59.9</c:v>
                </c:pt>
                <c:pt idx="2">
                  <c:v>64.510000000000005</c:v>
                </c:pt>
                <c:pt idx="3">
                  <c:v>66.180000000000007</c:v>
                </c:pt>
                <c:pt idx="4">
                  <c:v>60.78</c:v>
                </c:pt>
              </c:numCache>
            </c:numRef>
          </c:val>
          <c:smooth val="0"/>
          <c:extLst>
            <c:ext xmlns:c16="http://schemas.microsoft.com/office/drawing/2014/chart" uri="{C3380CC4-5D6E-409C-BE32-E72D297353CC}">
              <c16:uniqueId val="{00000001-4C4C-4849-B56F-48EAD25C07AB}"/>
            </c:ext>
          </c:extLst>
        </c:ser>
        <c:dLbls>
          <c:showLegendKey val="0"/>
          <c:showVal val="0"/>
          <c:showCatName val="0"/>
          <c:showSerName val="0"/>
          <c:showPercent val="0"/>
          <c:showBubbleSize val="0"/>
        </c:dLbls>
        <c:marker val="1"/>
        <c:smooth val="0"/>
        <c:axId val="120224384"/>
        <c:axId val="120226560"/>
      </c:lineChart>
      <c:dateAx>
        <c:axId val="120224384"/>
        <c:scaling>
          <c:orientation val="minMax"/>
        </c:scaling>
        <c:delete val="1"/>
        <c:axPos val="b"/>
        <c:numFmt formatCode="&quot;H&quot;yy" sourceLinked="1"/>
        <c:majorTickMark val="none"/>
        <c:minorTickMark val="none"/>
        <c:tickLblPos val="none"/>
        <c:crossAx val="120226560"/>
        <c:crosses val="autoZero"/>
        <c:auto val="1"/>
        <c:lblOffset val="100"/>
        <c:baseTimeUnit val="years"/>
      </c:dateAx>
      <c:valAx>
        <c:axId val="12022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2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96.04</c:v>
                </c:pt>
                <c:pt idx="1">
                  <c:v>96.23</c:v>
                </c:pt>
                <c:pt idx="2">
                  <c:v>96.07</c:v>
                </c:pt>
                <c:pt idx="3">
                  <c:v>96.08</c:v>
                </c:pt>
                <c:pt idx="4">
                  <c:v>96</c:v>
                </c:pt>
              </c:numCache>
            </c:numRef>
          </c:val>
          <c:extLst>
            <c:ext xmlns:c16="http://schemas.microsoft.com/office/drawing/2014/chart" uri="{C3380CC4-5D6E-409C-BE32-E72D297353CC}">
              <c16:uniqueId val="{00000000-41FE-49E6-AFE1-E1AAF697AFA7}"/>
            </c:ext>
          </c:extLst>
        </c:ser>
        <c:dLbls>
          <c:showLegendKey val="0"/>
          <c:showVal val="0"/>
          <c:showCatName val="0"/>
          <c:showSerName val="0"/>
          <c:showPercent val="0"/>
          <c:showBubbleSize val="0"/>
        </c:dLbls>
        <c:gapWidth val="150"/>
        <c:axId val="120269824"/>
        <c:axId val="120276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92.56</c:v>
                </c:pt>
                <c:pt idx="1">
                  <c:v>92.4</c:v>
                </c:pt>
                <c:pt idx="2">
                  <c:v>91.62</c:v>
                </c:pt>
                <c:pt idx="3">
                  <c:v>91.87</c:v>
                </c:pt>
                <c:pt idx="4">
                  <c:v>94.17</c:v>
                </c:pt>
              </c:numCache>
            </c:numRef>
          </c:val>
          <c:smooth val="0"/>
          <c:extLst>
            <c:ext xmlns:c16="http://schemas.microsoft.com/office/drawing/2014/chart" uri="{C3380CC4-5D6E-409C-BE32-E72D297353CC}">
              <c16:uniqueId val="{00000001-41FE-49E6-AFE1-E1AAF697AFA7}"/>
            </c:ext>
          </c:extLst>
        </c:ser>
        <c:dLbls>
          <c:showLegendKey val="0"/>
          <c:showVal val="0"/>
          <c:showCatName val="0"/>
          <c:showSerName val="0"/>
          <c:showPercent val="0"/>
          <c:showBubbleSize val="0"/>
        </c:dLbls>
        <c:marker val="1"/>
        <c:smooth val="0"/>
        <c:axId val="120269824"/>
        <c:axId val="120276096"/>
      </c:lineChart>
      <c:dateAx>
        <c:axId val="120269824"/>
        <c:scaling>
          <c:orientation val="minMax"/>
        </c:scaling>
        <c:delete val="1"/>
        <c:axPos val="b"/>
        <c:numFmt formatCode="&quot;H&quot;yy" sourceLinked="1"/>
        <c:majorTickMark val="none"/>
        <c:minorTickMark val="none"/>
        <c:tickLblPos val="none"/>
        <c:crossAx val="120276096"/>
        <c:crosses val="autoZero"/>
        <c:auto val="1"/>
        <c:lblOffset val="100"/>
        <c:baseTimeUnit val="years"/>
      </c:dateAx>
      <c:valAx>
        <c:axId val="120276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6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100.15</c:v>
                </c:pt>
                <c:pt idx="1">
                  <c:v>100.35</c:v>
                </c:pt>
                <c:pt idx="2">
                  <c:v>99.22</c:v>
                </c:pt>
                <c:pt idx="3">
                  <c:v>107.06</c:v>
                </c:pt>
                <c:pt idx="4">
                  <c:v>108.82</c:v>
                </c:pt>
              </c:numCache>
            </c:numRef>
          </c:val>
          <c:extLst>
            <c:ext xmlns:c16="http://schemas.microsoft.com/office/drawing/2014/chart" uri="{C3380CC4-5D6E-409C-BE32-E72D297353CC}">
              <c16:uniqueId val="{00000000-A235-4C4B-8F62-C99A5C44FEC7}"/>
            </c:ext>
          </c:extLst>
        </c:ser>
        <c:dLbls>
          <c:showLegendKey val="0"/>
          <c:showVal val="0"/>
          <c:showCatName val="0"/>
          <c:showSerName val="0"/>
          <c:showPercent val="0"/>
          <c:showBubbleSize val="0"/>
        </c:dLbls>
        <c:gapWidth val="150"/>
        <c:axId val="119757824"/>
        <c:axId val="11976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106.62</c:v>
                </c:pt>
                <c:pt idx="1">
                  <c:v>106.66</c:v>
                </c:pt>
                <c:pt idx="2">
                  <c:v>106.25</c:v>
                </c:pt>
                <c:pt idx="3">
                  <c:v>105.89</c:v>
                </c:pt>
                <c:pt idx="4">
                  <c:v>106.67</c:v>
                </c:pt>
              </c:numCache>
            </c:numRef>
          </c:val>
          <c:smooth val="0"/>
          <c:extLst>
            <c:ext xmlns:c16="http://schemas.microsoft.com/office/drawing/2014/chart" uri="{C3380CC4-5D6E-409C-BE32-E72D297353CC}">
              <c16:uniqueId val="{00000001-A235-4C4B-8F62-C99A5C44FEC7}"/>
            </c:ext>
          </c:extLst>
        </c:ser>
        <c:dLbls>
          <c:showLegendKey val="0"/>
          <c:showVal val="0"/>
          <c:showCatName val="0"/>
          <c:showSerName val="0"/>
          <c:showPercent val="0"/>
          <c:showBubbleSize val="0"/>
        </c:dLbls>
        <c:marker val="1"/>
        <c:smooth val="0"/>
        <c:axId val="119757824"/>
        <c:axId val="119760000"/>
      </c:lineChart>
      <c:dateAx>
        <c:axId val="119757824"/>
        <c:scaling>
          <c:orientation val="minMax"/>
        </c:scaling>
        <c:delete val="1"/>
        <c:axPos val="b"/>
        <c:numFmt formatCode="&quot;H&quot;yy" sourceLinked="1"/>
        <c:majorTickMark val="none"/>
        <c:minorTickMark val="none"/>
        <c:tickLblPos val="none"/>
        <c:crossAx val="119760000"/>
        <c:crosses val="autoZero"/>
        <c:auto val="1"/>
        <c:lblOffset val="100"/>
        <c:baseTimeUnit val="years"/>
      </c:dateAx>
      <c:valAx>
        <c:axId val="1197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5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3.52</c:v>
                </c:pt>
                <c:pt idx="1">
                  <c:v>6.94</c:v>
                </c:pt>
                <c:pt idx="2">
                  <c:v>10.15</c:v>
                </c:pt>
                <c:pt idx="3">
                  <c:v>13.27</c:v>
                </c:pt>
                <c:pt idx="4">
                  <c:v>16.27</c:v>
                </c:pt>
              </c:numCache>
            </c:numRef>
          </c:val>
          <c:extLst>
            <c:ext xmlns:c16="http://schemas.microsoft.com/office/drawing/2014/chart" uri="{C3380CC4-5D6E-409C-BE32-E72D297353CC}">
              <c16:uniqueId val="{00000000-DD80-42BF-AFF8-CB8C2CC45A8A}"/>
            </c:ext>
          </c:extLst>
        </c:ser>
        <c:dLbls>
          <c:showLegendKey val="0"/>
          <c:showVal val="0"/>
          <c:showCatName val="0"/>
          <c:showSerName val="0"/>
          <c:showPercent val="0"/>
          <c:showBubbleSize val="0"/>
        </c:dLbls>
        <c:gapWidth val="150"/>
        <c:axId val="119790976"/>
        <c:axId val="12014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19.920000000000002</c:v>
                </c:pt>
                <c:pt idx="1">
                  <c:v>20.56</c:v>
                </c:pt>
                <c:pt idx="2">
                  <c:v>14.75</c:v>
                </c:pt>
                <c:pt idx="3">
                  <c:v>19.78</c:v>
                </c:pt>
                <c:pt idx="4">
                  <c:v>23.25</c:v>
                </c:pt>
              </c:numCache>
            </c:numRef>
          </c:val>
          <c:smooth val="0"/>
          <c:extLst>
            <c:ext xmlns:c16="http://schemas.microsoft.com/office/drawing/2014/chart" uri="{C3380CC4-5D6E-409C-BE32-E72D297353CC}">
              <c16:uniqueId val="{00000001-DD80-42BF-AFF8-CB8C2CC45A8A}"/>
            </c:ext>
          </c:extLst>
        </c:ser>
        <c:dLbls>
          <c:showLegendKey val="0"/>
          <c:showVal val="0"/>
          <c:showCatName val="0"/>
          <c:showSerName val="0"/>
          <c:showPercent val="0"/>
          <c:showBubbleSize val="0"/>
        </c:dLbls>
        <c:marker val="1"/>
        <c:smooth val="0"/>
        <c:axId val="119790976"/>
        <c:axId val="120145408"/>
      </c:lineChart>
      <c:dateAx>
        <c:axId val="119790976"/>
        <c:scaling>
          <c:orientation val="minMax"/>
        </c:scaling>
        <c:delete val="1"/>
        <c:axPos val="b"/>
        <c:numFmt formatCode="&quot;H&quot;yy" sourceLinked="1"/>
        <c:majorTickMark val="none"/>
        <c:minorTickMark val="none"/>
        <c:tickLblPos val="none"/>
        <c:crossAx val="120145408"/>
        <c:crosses val="autoZero"/>
        <c:auto val="1"/>
        <c:lblOffset val="100"/>
        <c:baseTimeUnit val="years"/>
      </c:dateAx>
      <c:valAx>
        <c:axId val="12014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79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1.48</c:v>
                </c:pt>
                <c:pt idx="1">
                  <c:v>1.45</c:v>
                </c:pt>
                <c:pt idx="2">
                  <c:v>1.19</c:v>
                </c:pt>
                <c:pt idx="3">
                  <c:v>2.72</c:v>
                </c:pt>
                <c:pt idx="4">
                  <c:v>2.73</c:v>
                </c:pt>
              </c:numCache>
            </c:numRef>
          </c:val>
          <c:extLst>
            <c:ext xmlns:c16="http://schemas.microsoft.com/office/drawing/2014/chart" uri="{C3380CC4-5D6E-409C-BE32-E72D297353CC}">
              <c16:uniqueId val="{00000000-69EB-4638-BCAB-CD92607A2214}"/>
            </c:ext>
          </c:extLst>
        </c:ser>
        <c:dLbls>
          <c:showLegendKey val="0"/>
          <c:showVal val="0"/>
          <c:showCatName val="0"/>
          <c:showSerName val="0"/>
          <c:showPercent val="0"/>
          <c:showBubbleSize val="0"/>
        </c:dLbls>
        <c:gapWidth val="150"/>
        <c:axId val="120178176"/>
        <c:axId val="12018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0.44</c:v>
                </c:pt>
                <c:pt idx="1">
                  <c:v>0.42</c:v>
                </c:pt>
                <c:pt idx="2">
                  <c:v>0.25</c:v>
                </c:pt>
                <c:pt idx="3">
                  <c:v>0.44</c:v>
                </c:pt>
                <c:pt idx="4">
                  <c:v>1.06</c:v>
                </c:pt>
              </c:numCache>
            </c:numRef>
          </c:val>
          <c:smooth val="0"/>
          <c:extLst>
            <c:ext xmlns:c16="http://schemas.microsoft.com/office/drawing/2014/chart" uri="{C3380CC4-5D6E-409C-BE32-E72D297353CC}">
              <c16:uniqueId val="{00000001-69EB-4638-BCAB-CD92607A2214}"/>
            </c:ext>
          </c:extLst>
        </c:ser>
        <c:dLbls>
          <c:showLegendKey val="0"/>
          <c:showVal val="0"/>
          <c:showCatName val="0"/>
          <c:showSerName val="0"/>
          <c:showPercent val="0"/>
          <c:showBubbleSize val="0"/>
        </c:dLbls>
        <c:marker val="1"/>
        <c:smooth val="0"/>
        <c:axId val="120178176"/>
        <c:axId val="120180096"/>
      </c:lineChart>
      <c:dateAx>
        <c:axId val="120178176"/>
        <c:scaling>
          <c:orientation val="minMax"/>
        </c:scaling>
        <c:delete val="1"/>
        <c:axPos val="b"/>
        <c:numFmt formatCode="&quot;H&quot;yy" sourceLinked="1"/>
        <c:majorTickMark val="none"/>
        <c:minorTickMark val="none"/>
        <c:tickLblPos val="none"/>
        <c:crossAx val="120180096"/>
        <c:crosses val="autoZero"/>
        <c:auto val="1"/>
        <c:lblOffset val="100"/>
        <c:baseTimeUnit val="years"/>
      </c:dateAx>
      <c:valAx>
        <c:axId val="1201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10-445E-A4F2-EFA9EF1D65CE}"/>
            </c:ext>
          </c:extLst>
        </c:ser>
        <c:dLbls>
          <c:showLegendKey val="0"/>
          <c:showVal val="0"/>
          <c:showCatName val="0"/>
          <c:showSerName val="0"/>
          <c:showPercent val="0"/>
          <c:showBubbleSize val="0"/>
        </c:dLbls>
        <c:gapWidth val="150"/>
        <c:axId val="119896704"/>
        <c:axId val="1199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0.43</c:v>
                </c:pt>
                <c:pt idx="1">
                  <c:v>0.72</c:v>
                </c:pt>
                <c:pt idx="2">
                  <c:v>0.78</c:v>
                </c:pt>
                <c:pt idx="3">
                  <c:v>0.83</c:v>
                </c:pt>
                <c:pt idx="4">
                  <c:v>3.68</c:v>
                </c:pt>
              </c:numCache>
            </c:numRef>
          </c:val>
          <c:smooth val="0"/>
          <c:extLst>
            <c:ext xmlns:c16="http://schemas.microsoft.com/office/drawing/2014/chart" uri="{C3380CC4-5D6E-409C-BE32-E72D297353CC}">
              <c16:uniqueId val="{00000001-3410-445E-A4F2-EFA9EF1D65CE}"/>
            </c:ext>
          </c:extLst>
        </c:ser>
        <c:dLbls>
          <c:showLegendKey val="0"/>
          <c:showVal val="0"/>
          <c:showCatName val="0"/>
          <c:showSerName val="0"/>
          <c:showPercent val="0"/>
          <c:showBubbleSize val="0"/>
        </c:dLbls>
        <c:marker val="1"/>
        <c:smooth val="0"/>
        <c:axId val="119896704"/>
        <c:axId val="119902976"/>
      </c:lineChart>
      <c:dateAx>
        <c:axId val="119896704"/>
        <c:scaling>
          <c:orientation val="minMax"/>
        </c:scaling>
        <c:delete val="1"/>
        <c:axPos val="b"/>
        <c:numFmt formatCode="&quot;H&quot;yy" sourceLinked="1"/>
        <c:majorTickMark val="none"/>
        <c:minorTickMark val="none"/>
        <c:tickLblPos val="none"/>
        <c:crossAx val="119902976"/>
        <c:crosses val="autoZero"/>
        <c:auto val="1"/>
        <c:lblOffset val="100"/>
        <c:baseTimeUnit val="years"/>
      </c:dateAx>
      <c:valAx>
        <c:axId val="1199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27.84</c:v>
                </c:pt>
                <c:pt idx="1">
                  <c:v>33.32</c:v>
                </c:pt>
                <c:pt idx="2">
                  <c:v>29.26</c:v>
                </c:pt>
                <c:pt idx="3">
                  <c:v>26.47</c:v>
                </c:pt>
                <c:pt idx="4">
                  <c:v>28.63</c:v>
                </c:pt>
              </c:numCache>
            </c:numRef>
          </c:val>
          <c:extLst>
            <c:ext xmlns:c16="http://schemas.microsoft.com/office/drawing/2014/chart" uri="{C3380CC4-5D6E-409C-BE32-E72D297353CC}">
              <c16:uniqueId val="{00000000-4A80-4410-989A-4E0D1B83FBE2}"/>
            </c:ext>
          </c:extLst>
        </c:ser>
        <c:dLbls>
          <c:showLegendKey val="0"/>
          <c:showVal val="0"/>
          <c:showCatName val="0"/>
          <c:showSerName val="0"/>
          <c:showPercent val="0"/>
          <c:showBubbleSize val="0"/>
        </c:dLbls>
        <c:gapWidth val="150"/>
        <c:axId val="119933952"/>
        <c:axId val="119940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76.95</c:v>
                </c:pt>
                <c:pt idx="1">
                  <c:v>77.180000000000007</c:v>
                </c:pt>
                <c:pt idx="2">
                  <c:v>67.2</c:v>
                </c:pt>
                <c:pt idx="3">
                  <c:v>61.2</c:v>
                </c:pt>
                <c:pt idx="4">
                  <c:v>67.86</c:v>
                </c:pt>
              </c:numCache>
            </c:numRef>
          </c:val>
          <c:smooth val="0"/>
          <c:extLst>
            <c:ext xmlns:c16="http://schemas.microsoft.com/office/drawing/2014/chart" uri="{C3380CC4-5D6E-409C-BE32-E72D297353CC}">
              <c16:uniqueId val="{00000001-4A80-4410-989A-4E0D1B83FBE2}"/>
            </c:ext>
          </c:extLst>
        </c:ser>
        <c:dLbls>
          <c:showLegendKey val="0"/>
          <c:showVal val="0"/>
          <c:showCatName val="0"/>
          <c:showSerName val="0"/>
          <c:showPercent val="0"/>
          <c:showBubbleSize val="0"/>
        </c:dLbls>
        <c:marker val="1"/>
        <c:smooth val="0"/>
        <c:axId val="119933952"/>
        <c:axId val="119940224"/>
      </c:lineChart>
      <c:dateAx>
        <c:axId val="119933952"/>
        <c:scaling>
          <c:orientation val="minMax"/>
        </c:scaling>
        <c:delete val="1"/>
        <c:axPos val="b"/>
        <c:numFmt formatCode="&quot;H&quot;yy" sourceLinked="1"/>
        <c:majorTickMark val="none"/>
        <c:minorTickMark val="none"/>
        <c:tickLblPos val="none"/>
        <c:crossAx val="119940224"/>
        <c:crosses val="autoZero"/>
        <c:auto val="1"/>
        <c:lblOffset val="100"/>
        <c:baseTimeUnit val="years"/>
      </c:dateAx>
      <c:valAx>
        <c:axId val="11994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3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1777.49</c:v>
                </c:pt>
                <c:pt idx="1">
                  <c:v>1801.35</c:v>
                </c:pt>
                <c:pt idx="2">
                  <c:v>1798.62</c:v>
                </c:pt>
                <c:pt idx="3">
                  <c:v>1515.53</c:v>
                </c:pt>
                <c:pt idx="4">
                  <c:v>1444.06</c:v>
                </c:pt>
              </c:numCache>
            </c:numRef>
          </c:val>
          <c:extLst>
            <c:ext xmlns:c16="http://schemas.microsoft.com/office/drawing/2014/chart" uri="{C3380CC4-5D6E-409C-BE32-E72D297353CC}">
              <c16:uniqueId val="{00000000-11B8-4A60-BC65-D84D8DC36750}"/>
            </c:ext>
          </c:extLst>
        </c:ser>
        <c:dLbls>
          <c:showLegendKey val="0"/>
          <c:showVal val="0"/>
          <c:showCatName val="0"/>
          <c:showSerName val="0"/>
          <c:showPercent val="0"/>
          <c:showBubbleSize val="0"/>
        </c:dLbls>
        <c:gapWidth val="150"/>
        <c:axId val="119981568"/>
        <c:axId val="11998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991.69</c:v>
                </c:pt>
                <c:pt idx="1">
                  <c:v>986.82</c:v>
                </c:pt>
                <c:pt idx="2">
                  <c:v>1023.34</c:v>
                </c:pt>
                <c:pt idx="3">
                  <c:v>1033.5999999999999</c:v>
                </c:pt>
                <c:pt idx="4">
                  <c:v>709.4</c:v>
                </c:pt>
              </c:numCache>
            </c:numRef>
          </c:val>
          <c:smooth val="0"/>
          <c:extLst>
            <c:ext xmlns:c16="http://schemas.microsoft.com/office/drawing/2014/chart" uri="{C3380CC4-5D6E-409C-BE32-E72D297353CC}">
              <c16:uniqueId val="{00000001-11B8-4A60-BC65-D84D8DC36750}"/>
            </c:ext>
          </c:extLst>
        </c:ser>
        <c:dLbls>
          <c:showLegendKey val="0"/>
          <c:showVal val="0"/>
          <c:showCatName val="0"/>
          <c:showSerName val="0"/>
          <c:showPercent val="0"/>
          <c:showBubbleSize val="0"/>
        </c:dLbls>
        <c:marker val="1"/>
        <c:smooth val="0"/>
        <c:axId val="119981568"/>
        <c:axId val="119983488"/>
      </c:lineChart>
      <c:dateAx>
        <c:axId val="119981568"/>
        <c:scaling>
          <c:orientation val="minMax"/>
        </c:scaling>
        <c:delete val="1"/>
        <c:axPos val="b"/>
        <c:numFmt formatCode="&quot;H&quot;yy" sourceLinked="1"/>
        <c:majorTickMark val="none"/>
        <c:minorTickMark val="none"/>
        <c:tickLblPos val="none"/>
        <c:crossAx val="119983488"/>
        <c:crosses val="autoZero"/>
        <c:auto val="1"/>
        <c:lblOffset val="100"/>
        <c:baseTimeUnit val="years"/>
      </c:dateAx>
      <c:valAx>
        <c:axId val="11998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120.8</c:v>
                </c:pt>
                <c:pt idx="1">
                  <c:v>120.15</c:v>
                </c:pt>
                <c:pt idx="2">
                  <c:v>122.05</c:v>
                </c:pt>
                <c:pt idx="3">
                  <c:v>149.11000000000001</c:v>
                </c:pt>
                <c:pt idx="4">
                  <c:v>150.44</c:v>
                </c:pt>
              </c:numCache>
            </c:numRef>
          </c:val>
          <c:extLst>
            <c:ext xmlns:c16="http://schemas.microsoft.com/office/drawing/2014/chart" uri="{C3380CC4-5D6E-409C-BE32-E72D297353CC}">
              <c16:uniqueId val="{00000000-72D3-4E26-88CA-CC530A8AEC2A}"/>
            </c:ext>
          </c:extLst>
        </c:ser>
        <c:dLbls>
          <c:showLegendKey val="0"/>
          <c:showVal val="0"/>
          <c:showCatName val="0"/>
          <c:showSerName val="0"/>
          <c:showPercent val="0"/>
          <c:showBubbleSize val="0"/>
        </c:dLbls>
        <c:gapWidth val="150"/>
        <c:axId val="120072064"/>
        <c:axId val="12009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84.53</c:v>
                </c:pt>
                <c:pt idx="1">
                  <c:v>84.02</c:v>
                </c:pt>
                <c:pt idx="2">
                  <c:v>82.26</c:v>
                </c:pt>
                <c:pt idx="3">
                  <c:v>85.39</c:v>
                </c:pt>
                <c:pt idx="4">
                  <c:v>91.14</c:v>
                </c:pt>
              </c:numCache>
            </c:numRef>
          </c:val>
          <c:smooth val="0"/>
          <c:extLst>
            <c:ext xmlns:c16="http://schemas.microsoft.com/office/drawing/2014/chart" uri="{C3380CC4-5D6E-409C-BE32-E72D297353CC}">
              <c16:uniqueId val="{00000001-72D3-4E26-88CA-CC530A8AEC2A}"/>
            </c:ext>
          </c:extLst>
        </c:ser>
        <c:dLbls>
          <c:showLegendKey val="0"/>
          <c:showVal val="0"/>
          <c:showCatName val="0"/>
          <c:showSerName val="0"/>
          <c:showPercent val="0"/>
          <c:showBubbleSize val="0"/>
        </c:dLbls>
        <c:marker val="1"/>
        <c:smooth val="0"/>
        <c:axId val="120072064"/>
        <c:axId val="120090624"/>
      </c:lineChart>
      <c:dateAx>
        <c:axId val="120072064"/>
        <c:scaling>
          <c:orientation val="minMax"/>
        </c:scaling>
        <c:delete val="1"/>
        <c:axPos val="b"/>
        <c:numFmt formatCode="&quot;H&quot;yy" sourceLinked="1"/>
        <c:majorTickMark val="none"/>
        <c:minorTickMark val="none"/>
        <c:tickLblPos val="none"/>
        <c:crossAx val="120090624"/>
        <c:crosses val="autoZero"/>
        <c:auto val="1"/>
        <c:lblOffset val="100"/>
        <c:baseTimeUnit val="years"/>
      </c:dateAx>
      <c:valAx>
        <c:axId val="12009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07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103.59</c:v>
                </c:pt>
                <c:pt idx="1">
                  <c:v>104.68</c:v>
                </c:pt>
                <c:pt idx="2">
                  <c:v>102.26</c:v>
                </c:pt>
                <c:pt idx="3">
                  <c:v>98.2</c:v>
                </c:pt>
                <c:pt idx="4">
                  <c:v>98.21</c:v>
                </c:pt>
              </c:numCache>
            </c:numRef>
          </c:val>
          <c:extLst>
            <c:ext xmlns:c16="http://schemas.microsoft.com/office/drawing/2014/chart" uri="{C3380CC4-5D6E-409C-BE32-E72D297353CC}">
              <c16:uniqueId val="{00000000-D7B3-47FF-AA41-6D78931B5898}"/>
            </c:ext>
          </c:extLst>
        </c:ser>
        <c:dLbls>
          <c:showLegendKey val="0"/>
          <c:showVal val="0"/>
          <c:showCatName val="0"/>
          <c:showSerName val="0"/>
          <c:showPercent val="0"/>
          <c:showBubbleSize val="0"/>
        </c:dLbls>
        <c:gapWidth val="150"/>
        <c:axId val="120117504"/>
        <c:axId val="120197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154.69999999999999</c:v>
                </c:pt>
                <c:pt idx="1">
                  <c:v>154.83000000000001</c:v>
                </c:pt>
                <c:pt idx="2">
                  <c:v>154.25</c:v>
                </c:pt>
                <c:pt idx="3">
                  <c:v>150.96</c:v>
                </c:pt>
                <c:pt idx="4">
                  <c:v>136.86000000000001</c:v>
                </c:pt>
              </c:numCache>
            </c:numRef>
          </c:val>
          <c:smooth val="0"/>
          <c:extLst>
            <c:ext xmlns:c16="http://schemas.microsoft.com/office/drawing/2014/chart" uri="{C3380CC4-5D6E-409C-BE32-E72D297353CC}">
              <c16:uniqueId val="{00000001-D7B3-47FF-AA41-6D78931B5898}"/>
            </c:ext>
          </c:extLst>
        </c:ser>
        <c:dLbls>
          <c:showLegendKey val="0"/>
          <c:showVal val="0"/>
          <c:showCatName val="0"/>
          <c:showSerName val="0"/>
          <c:showPercent val="0"/>
          <c:showBubbleSize val="0"/>
        </c:dLbls>
        <c:marker val="1"/>
        <c:smooth val="0"/>
        <c:axId val="120117504"/>
        <c:axId val="120197504"/>
      </c:lineChart>
      <c:dateAx>
        <c:axId val="120117504"/>
        <c:scaling>
          <c:orientation val="minMax"/>
        </c:scaling>
        <c:delete val="1"/>
        <c:axPos val="b"/>
        <c:numFmt formatCode="&quot;H&quot;yy" sourceLinked="1"/>
        <c:majorTickMark val="none"/>
        <c:minorTickMark val="none"/>
        <c:tickLblPos val="none"/>
        <c:crossAx val="120197504"/>
        <c:crosses val="autoZero"/>
        <c:auto val="1"/>
        <c:lblOffset val="100"/>
        <c:baseTimeUnit val="years"/>
      </c:dateAx>
      <c:valAx>
        <c:axId val="12019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1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大阪府　河内長野市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103332</v>
      </c>
      <c r="AM8" s="69"/>
      <c r="AN8" s="69"/>
      <c r="AO8" s="69"/>
      <c r="AP8" s="69"/>
      <c r="AQ8" s="69"/>
      <c r="AR8" s="69"/>
      <c r="AS8" s="69"/>
      <c r="AT8" s="68">
        <f>データ!T6</f>
        <v>109.63</v>
      </c>
      <c r="AU8" s="68"/>
      <c r="AV8" s="68"/>
      <c r="AW8" s="68"/>
      <c r="AX8" s="68"/>
      <c r="AY8" s="68"/>
      <c r="AZ8" s="68"/>
      <c r="BA8" s="68"/>
      <c r="BB8" s="68">
        <f>データ!U6</f>
        <v>942.55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51.22</v>
      </c>
      <c r="J10" s="68"/>
      <c r="K10" s="68"/>
      <c r="L10" s="68"/>
      <c r="M10" s="68"/>
      <c r="N10" s="68"/>
      <c r="O10" s="68"/>
      <c r="P10" s="68">
        <f>データ!P6</f>
        <v>93.22</v>
      </c>
      <c r="Q10" s="68"/>
      <c r="R10" s="68"/>
      <c r="S10" s="68"/>
      <c r="T10" s="68"/>
      <c r="U10" s="68"/>
      <c r="V10" s="68"/>
      <c r="W10" s="68">
        <f>データ!Q6</f>
        <v>87.66</v>
      </c>
      <c r="X10" s="68"/>
      <c r="Y10" s="68"/>
      <c r="Z10" s="68"/>
      <c r="AA10" s="68"/>
      <c r="AB10" s="68"/>
      <c r="AC10" s="68"/>
      <c r="AD10" s="69">
        <f>データ!R6</f>
        <v>2796</v>
      </c>
      <c r="AE10" s="69"/>
      <c r="AF10" s="69"/>
      <c r="AG10" s="69"/>
      <c r="AH10" s="69"/>
      <c r="AI10" s="69"/>
      <c r="AJ10" s="69"/>
      <c r="AK10" s="2"/>
      <c r="AL10" s="69">
        <f>データ!V6</f>
        <v>95946</v>
      </c>
      <c r="AM10" s="69"/>
      <c r="AN10" s="69"/>
      <c r="AO10" s="69"/>
      <c r="AP10" s="69"/>
      <c r="AQ10" s="69"/>
      <c r="AR10" s="69"/>
      <c r="AS10" s="69"/>
      <c r="AT10" s="68">
        <f>データ!W6</f>
        <v>15.06</v>
      </c>
      <c r="AU10" s="68"/>
      <c r="AV10" s="68"/>
      <c r="AW10" s="68"/>
      <c r="AX10" s="68"/>
      <c r="AY10" s="68"/>
      <c r="AZ10" s="68"/>
      <c r="BA10" s="68"/>
      <c r="BB10" s="68">
        <f>データ!X6</f>
        <v>6370.92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114</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wK+JK8KAxR5NiCPEbw0HUVxAfgoxKztL+g+R+yWa0hpIA3dCr1B7eqtgNgZoiAmP07qct23yhrX9ufaJ41K7vg==" saltValue="wKOhXfq1QQAbX22OX4lEb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272167</v>
      </c>
      <c r="D6" s="33">
        <f t="shared" si="3"/>
        <v>46</v>
      </c>
      <c r="E6" s="33">
        <f t="shared" si="3"/>
        <v>17</v>
      </c>
      <c r="F6" s="33">
        <f t="shared" si="3"/>
        <v>1</v>
      </c>
      <c r="G6" s="33">
        <f t="shared" si="3"/>
        <v>0</v>
      </c>
      <c r="H6" s="33" t="str">
        <f t="shared" si="3"/>
        <v>大阪府　河内長野市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51.22</v>
      </c>
      <c r="P6" s="34">
        <f t="shared" si="3"/>
        <v>93.22</v>
      </c>
      <c r="Q6" s="34">
        <f t="shared" si="3"/>
        <v>87.66</v>
      </c>
      <c r="R6" s="34">
        <f t="shared" si="3"/>
        <v>2796</v>
      </c>
      <c r="S6" s="34">
        <f t="shared" si="3"/>
        <v>103332</v>
      </c>
      <c r="T6" s="34">
        <f t="shared" si="3"/>
        <v>109.63</v>
      </c>
      <c r="U6" s="34">
        <f t="shared" si="3"/>
        <v>942.55</v>
      </c>
      <c r="V6" s="34">
        <f t="shared" si="3"/>
        <v>95946</v>
      </c>
      <c r="W6" s="34">
        <f t="shared" si="3"/>
        <v>15.06</v>
      </c>
      <c r="X6" s="34">
        <f t="shared" si="3"/>
        <v>6370.92</v>
      </c>
      <c r="Y6" s="35">
        <f>IF(Y7="",NA(),Y7)</f>
        <v>100.15</v>
      </c>
      <c r="Z6" s="35">
        <f t="shared" ref="Z6:AH6" si="4">IF(Z7="",NA(),Z7)</f>
        <v>100.35</v>
      </c>
      <c r="AA6" s="35">
        <f t="shared" si="4"/>
        <v>99.22</v>
      </c>
      <c r="AB6" s="35">
        <f t="shared" si="4"/>
        <v>107.06</v>
      </c>
      <c r="AC6" s="35">
        <f t="shared" si="4"/>
        <v>108.82</v>
      </c>
      <c r="AD6" s="35">
        <f t="shared" si="4"/>
        <v>106.62</v>
      </c>
      <c r="AE6" s="35">
        <f t="shared" si="4"/>
        <v>106.66</v>
      </c>
      <c r="AF6" s="35">
        <f t="shared" si="4"/>
        <v>106.25</v>
      </c>
      <c r="AG6" s="35">
        <f t="shared" si="4"/>
        <v>105.89</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0.43</v>
      </c>
      <c r="AP6" s="35">
        <f t="shared" si="5"/>
        <v>0.72</v>
      </c>
      <c r="AQ6" s="35">
        <f t="shared" si="5"/>
        <v>0.78</v>
      </c>
      <c r="AR6" s="35">
        <f t="shared" si="5"/>
        <v>0.83</v>
      </c>
      <c r="AS6" s="35">
        <f t="shared" si="5"/>
        <v>3.68</v>
      </c>
      <c r="AT6" s="34" t="str">
        <f>IF(AT7="","",IF(AT7="-","【-】","【"&amp;SUBSTITUTE(TEXT(AT7,"#,##0.00"),"-","△")&amp;"】"))</f>
        <v>【3.64】</v>
      </c>
      <c r="AU6" s="35">
        <f>IF(AU7="",NA(),AU7)</f>
        <v>27.84</v>
      </c>
      <c r="AV6" s="35">
        <f t="shared" ref="AV6:BD6" si="6">IF(AV7="",NA(),AV7)</f>
        <v>33.32</v>
      </c>
      <c r="AW6" s="35">
        <f t="shared" si="6"/>
        <v>29.26</v>
      </c>
      <c r="AX6" s="35">
        <f t="shared" si="6"/>
        <v>26.47</v>
      </c>
      <c r="AY6" s="35">
        <f t="shared" si="6"/>
        <v>28.63</v>
      </c>
      <c r="AZ6" s="35">
        <f t="shared" si="6"/>
        <v>76.95</v>
      </c>
      <c r="BA6" s="35">
        <f t="shared" si="6"/>
        <v>77.180000000000007</v>
      </c>
      <c r="BB6" s="35">
        <f t="shared" si="6"/>
        <v>67.2</v>
      </c>
      <c r="BC6" s="35">
        <f t="shared" si="6"/>
        <v>61.2</v>
      </c>
      <c r="BD6" s="35">
        <f t="shared" si="6"/>
        <v>67.86</v>
      </c>
      <c r="BE6" s="34" t="str">
        <f>IF(BE7="","",IF(BE7="-","【-】","【"&amp;SUBSTITUTE(TEXT(BE7,"#,##0.00"),"-","△")&amp;"】"))</f>
        <v>【67.52】</v>
      </c>
      <c r="BF6" s="35">
        <f>IF(BF7="",NA(),BF7)</f>
        <v>1777.49</v>
      </c>
      <c r="BG6" s="35">
        <f t="shared" ref="BG6:BO6" si="7">IF(BG7="",NA(),BG7)</f>
        <v>1801.35</v>
      </c>
      <c r="BH6" s="35">
        <f t="shared" si="7"/>
        <v>1798.62</v>
      </c>
      <c r="BI6" s="35">
        <f t="shared" si="7"/>
        <v>1515.53</v>
      </c>
      <c r="BJ6" s="35">
        <f t="shared" si="7"/>
        <v>1444.06</v>
      </c>
      <c r="BK6" s="35">
        <f t="shared" si="7"/>
        <v>991.69</v>
      </c>
      <c r="BL6" s="35">
        <f t="shared" si="7"/>
        <v>986.82</v>
      </c>
      <c r="BM6" s="35">
        <f t="shared" si="7"/>
        <v>1023.34</v>
      </c>
      <c r="BN6" s="35">
        <f t="shared" si="7"/>
        <v>1033.5999999999999</v>
      </c>
      <c r="BO6" s="35">
        <f t="shared" si="7"/>
        <v>709.4</v>
      </c>
      <c r="BP6" s="34" t="str">
        <f>IF(BP7="","",IF(BP7="-","【-】","【"&amp;SUBSTITUTE(TEXT(BP7,"#,##0.00"),"-","△")&amp;"】"))</f>
        <v>【705.21】</v>
      </c>
      <c r="BQ6" s="35">
        <f>IF(BQ7="",NA(),BQ7)</f>
        <v>120.8</v>
      </c>
      <c r="BR6" s="35">
        <f t="shared" ref="BR6:BZ6" si="8">IF(BR7="",NA(),BR7)</f>
        <v>120.15</v>
      </c>
      <c r="BS6" s="35">
        <f t="shared" si="8"/>
        <v>122.05</v>
      </c>
      <c r="BT6" s="35">
        <f t="shared" si="8"/>
        <v>149.11000000000001</v>
      </c>
      <c r="BU6" s="35">
        <f t="shared" si="8"/>
        <v>150.44</v>
      </c>
      <c r="BV6" s="35">
        <f t="shared" si="8"/>
        <v>84.53</v>
      </c>
      <c r="BW6" s="35">
        <f t="shared" si="8"/>
        <v>84.02</v>
      </c>
      <c r="BX6" s="35">
        <f t="shared" si="8"/>
        <v>82.26</v>
      </c>
      <c r="BY6" s="35">
        <f t="shared" si="8"/>
        <v>85.39</v>
      </c>
      <c r="BZ6" s="35">
        <f t="shared" si="8"/>
        <v>91.14</v>
      </c>
      <c r="CA6" s="34" t="str">
        <f>IF(CA7="","",IF(CA7="-","【-】","【"&amp;SUBSTITUTE(TEXT(CA7,"#,##0.00"),"-","△")&amp;"】"))</f>
        <v>【98.96】</v>
      </c>
      <c r="CB6" s="35">
        <f>IF(CB7="",NA(),CB7)</f>
        <v>103.59</v>
      </c>
      <c r="CC6" s="35">
        <f t="shared" ref="CC6:CK6" si="9">IF(CC7="",NA(),CC7)</f>
        <v>104.68</v>
      </c>
      <c r="CD6" s="35">
        <f t="shared" si="9"/>
        <v>102.26</v>
      </c>
      <c r="CE6" s="35">
        <f t="shared" si="9"/>
        <v>98.2</v>
      </c>
      <c r="CF6" s="35">
        <f t="shared" si="9"/>
        <v>98.21</v>
      </c>
      <c r="CG6" s="35">
        <f t="shared" si="9"/>
        <v>154.69999999999999</v>
      </c>
      <c r="CH6" s="35">
        <f t="shared" si="9"/>
        <v>154.83000000000001</v>
      </c>
      <c r="CI6" s="35">
        <f t="shared" si="9"/>
        <v>154.25</v>
      </c>
      <c r="CJ6" s="35">
        <f t="shared" si="9"/>
        <v>150.96</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58.04</v>
      </c>
      <c r="CS6" s="35">
        <f t="shared" si="10"/>
        <v>59.9</v>
      </c>
      <c r="CT6" s="35">
        <f t="shared" si="10"/>
        <v>64.510000000000005</v>
      </c>
      <c r="CU6" s="35">
        <f t="shared" si="10"/>
        <v>66.180000000000007</v>
      </c>
      <c r="CV6" s="35">
        <f t="shared" si="10"/>
        <v>60.78</v>
      </c>
      <c r="CW6" s="34" t="str">
        <f>IF(CW7="","",IF(CW7="-","【-】","【"&amp;SUBSTITUTE(TEXT(CW7,"#,##0.00"),"-","△")&amp;"】"))</f>
        <v>【59.57】</v>
      </c>
      <c r="CX6" s="35">
        <f>IF(CX7="",NA(),CX7)</f>
        <v>96.04</v>
      </c>
      <c r="CY6" s="35">
        <f t="shared" ref="CY6:DG6" si="11">IF(CY7="",NA(),CY7)</f>
        <v>96.23</v>
      </c>
      <c r="CZ6" s="35">
        <f t="shared" si="11"/>
        <v>96.07</v>
      </c>
      <c r="DA6" s="35">
        <f t="shared" si="11"/>
        <v>96.08</v>
      </c>
      <c r="DB6" s="35">
        <f t="shared" si="11"/>
        <v>96</v>
      </c>
      <c r="DC6" s="35">
        <f t="shared" si="11"/>
        <v>92.56</v>
      </c>
      <c r="DD6" s="35">
        <f t="shared" si="11"/>
        <v>92.4</v>
      </c>
      <c r="DE6" s="35">
        <f t="shared" si="11"/>
        <v>91.62</v>
      </c>
      <c r="DF6" s="35">
        <f t="shared" si="11"/>
        <v>91.87</v>
      </c>
      <c r="DG6" s="35">
        <f t="shared" si="11"/>
        <v>94.17</v>
      </c>
      <c r="DH6" s="34" t="str">
        <f>IF(DH7="","",IF(DH7="-","【-】","【"&amp;SUBSTITUTE(TEXT(DH7,"#,##0.00"),"-","△")&amp;"】"))</f>
        <v>【95.57】</v>
      </c>
      <c r="DI6" s="35">
        <f>IF(DI7="",NA(),DI7)</f>
        <v>3.52</v>
      </c>
      <c r="DJ6" s="35">
        <f t="shared" ref="DJ6:DR6" si="12">IF(DJ7="",NA(),DJ7)</f>
        <v>6.94</v>
      </c>
      <c r="DK6" s="35">
        <f t="shared" si="12"/>
        <v>10.15</v>
      </c>
      <c r="DL6" s="35">
        <f t="shared" si="12"/>
        <v>13.27</v>
      </c>
      <c r="DM6" s="35">
        <f t="shared" si="12"/>
        <v>16.27</v>
      </c>
      <c r="DN6" s="35">
        <f t="shared" si="12"/>
        <v>19.920000000000002</v>
      </c>
      <c r="DO6" s="35">
        <f t="shared" si="12"/>
        <v>20.56</v>
      </c>
      <c r="DP6" s="35">
        <f t="shared" si="12"/>
        <v>14.75</v>
      </c>
      <c r="DQ6" s="35">
        <f t="shared" si="12"/>
        <v>19.78</v>
      </c>
      <c r="DR6" s="35">
        <f t="shared" si="12"/>
        <v>23.25</v>
      </c>
      <c r="DS6" s="34" t="str">
        <f>IF(DS7="","",IF(DS7="-","【-】","【"&amp;SUBSTITUTE(TEXT(DS7,"#,##0.00"),"-","△")&amp;"】"))</f>
        <v>【36.52】</v>
      </c>
      <c r="DT6" s="35">
        <f>IF(DT7="",NA(),DT7)</f>
        <v>1.48</v>
      </c>
      <c r="DU6" s="35">
        <f t="shared" ref="DU6:EC6" si="13">IF(DU7="",NA(),DU7)</f>
        <v>1.45</v>
      </c>
      <c r="DV6" s="35">
        <f t="shared" si="13"/>
        <v>1.19</v>
      </c>
      <c r="DW6" s="35">
        <f t="shared" si="13"/>
        <v>2.72</v>
      </c>
      <c r="DX6" s="35">
        <f t="shared" si="13"/>
        <v>2.73</v>
      </c>
      <c r="DY6" s="35">
        <f t="shared" si="13"/>
        <v>0.44</v>
      </c>
      <c r="DZ6" s="35">
        <f t="shared" si="13"/>
        <v>0.42</v>
      </c>
      <c r="EA6" s="35">
        <f t="shared" si="13"/>
        <v>0.25</v>
      </c>
      <c r="EB6" s="35">
        <f t="shared" si="13"/>
        <v>0.44</v>
      </c>
      <c r="EC6" s="35">
        <f t="shared" si="13"/>
        <v>1.06</v>
      </c>
      <c r="ED6" s="34" t="str">
        <f>IF(ED7="","",IF(ED7="-","【-】","【"&amp;SUBSTITUTE(TEXT(ED7,"#,##0.00"),"-","△")&amp;"】"))</f>
        <v>【5.72】</v>
      </c>
      <c r="EE6" s="35">
        <f>IF(EE7="",NA(),EE7)</f>
        <v>0.02</v>
      </c>
      <c r="EF6" s="35">
        <f t="shared" ref="EF6:EN6" si="14">IF(EF7="",NA(),EF7)</f>
        <v>0.31</v>
      </c>
      <c r="EG6" s="35">
        <f t="shared" si="14"/>
        <v>0.23</v>
      </c>
      <c r="EH6" s="35">
        <f t="shared" si="14"/>
        <v>0.31</v>
      </c>
      <c r="EI6" s="35">
        <f t="shared" si="14"/>
        <v>0.21</v>
      </c>
      <c r="EJ6" s="35">
        <f t="shared" si="14"/>
        <v>0.05</v>
      </c>
      <c r="EK6" s="35">
        <f t="shared" si="14"/>
        <v>0.06</v>
      </c>
      <c r="EL6" s="35">
        <f t="shared" si="14"/>
        <v>0.04</v>
      </c>
      <c r="EM6" s="35">
        <f t="shared" si="14"/>
        <v>0.05</v>
      </c>
      <c r="EN6" s="35">
        <f t="shared" si="14"/>
        <v>0.08</v>
      </c>
      <c r="EO6" s="34" t="str">
        <f>IF(EO7="","",IF(EO7="-","【-】","【"&amp;SUBSTITUTE(TEXT(EO7,"#,##0.00"),"-","△")&amp;"】"))</f>
        <v>【0.30】</v>
      </c>
    </row>
    <row r="7" spans="1:148" s="36" customFormat="1" x14ac:dyDescent="0.15">
      <c r="A7" s="28"/>
      <c r="B7" s="37">
        <v>2020</v>
      </c>
      <c r="C7" s="37">
        <v>272167</v>
      </c>
      <c r="D7" s="37">
        <v>46</v>
      </c>
      <c r="E7" s="37">
        <v>17</v>
      </c>
      <c r="F7" s="37">
        <v>1</v>
      </c>
      <c r="G7" s="37">
        <v>0</v>
      </c>
      <c r="H7" s="37" t="s">
        <v>96</v>
      </c>
      <c r="I7" s="37" t="s">
        <v>97</v>
      </c>
      <c r="J7" s="37" t="s">
        <v>98</v>
      </c>
      <c r="K7" s="37" t="s">
        <v>99</v>
      </c>
      <c r="L7" s="37" t="s">
        <v>100</v>
      </c>
      <c r="M7" s="37" t="s">
        <v>101</v>
      </c>
      <c r="N7" s="38" t="s">
        <v>102</v>
      </c>
      <c r="O7" s="38">
        <v>51.22</v>
      </c>
      <c r="P7" s="38">
        <v>93.22</v>
      </c>
      <c r="Q7" s="38">
        <v>87.66</v>
      </c>
      <c r="R7" s="38">
        <v>2796</v>
      </c>
      <c r="S7" s="38">
        <v>103332</v>
      </c>
      <c r="T7" s="38">
        <v>109.63</v>
      </c>
      <c r="U7" s="38">
        <v>942.55</v>
      </c>
      <c r="V7" s="38">
        <v>95946</v>
      </c>
      <c r="W7" s="38">
        <v>15.06</v>
      </c>
      <c r="X7" s="38">
        <v>6370.92</v>
      </c>
      <c r="Y7" s="38">
        <v>100.15</v>
      </c>
      <c r="Z7" s="38">
        <v>100.35</v>
      </c>
      <c r="AA7" s="38">
        <v>99.22</v>
      </c>
      <c r="AB7" s="38">
        <v>107.06</v>
      </c>
      <c r="AC7" s="38">
        <v>108.82</v>
      </c>
      <c r="AD7" s="38">
        <v>106.62</v>
      </c>
      <c r="AE7" s="38">
        <v>106.66</v>
      </c>
      <c r="AF7" s="38">
        <v>106.25</v>
      </c>
      <c r="AG7" s="38">
        <v>105.89</v>
      </c>
      <c r="AH7" s="38">
        <v>106.67</v>
      </c>
      <c r="AI7" s="38">
        <v>106.67</v>
      </c>
      <c r="AJ7" s="38">
        <v>0</v>
      </c>
      <c r="AK7" s="38">
        <v>0</v>
      </c>
      <c r="AL7" s="38">
        <v>0</v>
      </c>
      <c r="AM7" s="38">
        <v>0</v>
      </c>
      <c r="AN7" s="38">
        <v>0</v>
      </c>
      <c r="AO7" s="38">
        <v>0.43</v>
      </c>
      <c r="AP7" s="38">
        <v>0.72</v>
      </c>
      <c r="AQ7" s="38">
        <v>0.78</v>
      </c>
      <c r="AR7" s="38">
        <v>0.83</v>
      </c>
      <c r="AS7" s="38">
        <v>3.68</v>
      </c>
      <c r="AT7" s="38">
        <v>3.64</v>
      </c>
      <c r="AU7" s="38">
        <v>27.84</v>
      </c>
      <c r="AV7" s="38">
        <v>33.32</v>
      </c>
      <c r="AW7" s="38">
        <v>29.26</v>
      </c>
      <c r="AX7" s="38">
        <v>26.47</v>
      </c>
      <c r="AY7" s="38">
        <v>28.63</v>
      </c>
      <c r="AZ7" s="38">
        <v>76.95</v>
      </c>
      <c r="BA7" s="38">
        <v>77.180000000000007</v>
      </c>
      <c r="BB7" s="38">
        <v>67.2</v>
      </c>
      <c r="BC7" s="38">
        <v>61.2</v>
      </c>
      <c r="BD7" s="38">
        <v>67.86</v>
      </c>
      <c r="BE7" s="38">
        <v>67.52</v>
      </c>
      <c r="BF7" s="38">
        <v>1777.49</v>
      </c>
      <c r="BG7" s="38">
        <v>1801.35</v>
      </c>
      <c r="BH7" s="38">
        <v>1798.62</v>
      </c>
      <c r="BI7" s="38">
        <v>1515.53</v>
      </c>
      <c r="BJ7" s="38">
        <v>1444.06</v>
      </c>
      <c r="BK7" s="38">
        <v>991.69</v>
      </c>
      <c r="BL7" s="38">
        <v>986.82</v>
      </c>
      <c r="BM7" s="38">
        <v>1023.34</v>
      </c>
      <c r="BN7" s="38">
        <v>1033.5999999999999</v>
      </c>
      <c r="BO7" s="38">
        <v>709.4</v>
      </c>
      <c r="BP7" s="38">
        <v>705.21</v>
      </c>
      <c r="BQ7" s="38">
        <v>120.8</v>
      </c>
      <c r="BR7" s="38">
        <v>120.15</v>
      </c>
      <c r="BS7" s="38">
        <v>122.05</v>
      </c>
      <c r="BT7" s="38">
        <v>149.11000000000001</v>
      </c>
      <c r="BU7" s="38">
        <v>150.44</v>
      </c>
      <c r="BV7" s="38">
        <v>84.53</v>
      </c>
      <c r="BW7" s="38">
        <v>84.02</v>
      </c>
      <c r="BX7" s="38">
        <v>82.26</v>
      </c>
      <c r="BY7" s="38">
        <v>85.39</v>
      </c>
      <c r="BZ7" s="38">
        <v>91.14</v>
      </c>
      <c r="CA7" s="38">
        <v>98.96</v>
      </c>
      <c r="CB7" s="38">
        <v>103.59</v>
      </c>
      <c r="CC7" s="38">
        <v>104.68</v>
      </c>
      <c r="CD7" s="38">
        <v>102.26</v>
      </c>
      <c r="CE7" s="38">
        <v>98.2</v>
      </c>
      <c r="CF7" s="38">
        <v>98.21</v>
      </c>
      <c r="CG7" s="38">
        <v>154.69999999999999</v>
      </c>
      <c r="CH7" s="38">
        <v>154.83000000000001</v>
      </c>
      <c r="CI7" s="38">
        <v>154.25</v>
      </c>
      <c r="CJ7" s="38">
        <v>150.96</v>
      </c>
      <c r="CK7" s="38">
        <v>136.86000000000001</v>
      </c>
      <c r="CL7" s="38">
        <v>134.52000000000001</v>
      </c>
      <c r="CM7" s="38" t="s">
        <v>102</v>
      </c>
      <c r="CN7" s="38" t="s">
        <v>102</v>
      </c>
      <c r="CO7" s="38" t="s">
        <v>102</v>
      </c>
      <c r="CP7" s="38" t="s">
        <v>102</v>
      </c>
      <c r="CQ7" s="38" t="s">
        <v>102</v>
      </c>
      <c r="CR7" s="38">
        <v>58.04</v>
      </c>
      <c r="CS7" s="38">
        <v>59.9</v>
      </c>
      <c r="CT7" s="38">
        <v>64.510000000000005</v>
      </c>
      <c r="CU7" s="38">
        <v>66.180000000000007</v>
      </c>
      <c r="CV7" s="38">
        <v>60.78</v>
      </c>
      <c r="CW7" s="38">
        <v>59.57</v>
      </c>
      <c r="CX7" s="38">
        <v>96.04</v>
      </c>
      <c r="CY7" s="38">
        <v>96.23</v>
      </c>
      <c r="CZ7" s="38">
        <v>96.07</v>
      </c>
      <c r="DA7" s="38">
        <v>96.08</v>
      </c>
      <c r="DB7" s="38">
        <v>96</v>
      </c>
      <c r="DC7" s="38">
        <v>92.56</v>
      </c>
      <c r="DD7" s="38">
        <v>92.4</v>
      </c>
      <c r="DE7" s="38">
        <v>91.62</v>
      </c>
      <c r="DF7" s="38">
        <v>91.87</v>
      </c>
      <c r="DG7" s="38">
        <v>94.17</v>
      </c>
      <c r="DH7" s="38">
        <v>95.57</v>
      </c>
      <c r="DI7" s="38">
        <v>3.52</v>
      </c>
      <c r="DJ7" s="38">
        <v>6.94</v>
      </c>
      <c r="DK7" s="38">
        <v>10.15</v>
      </c>
      <c r="DL7" s="38">
        <v>13.27</v>
      </c>
      <c r="DM7" s="38">
        <v>16.27</v>
      </c>
      <c r="DN7" s="38">
        <v>19.920000000000002</v>
      </c>
      <c r="DO7" s="38">
        <v>20.56</v>
      </c>
      <c r="DP7" s="38">
        <v>14.75</v>
      </c>
      <c r="DQ7" s="38">
        <v>19.78</v>
      </c>
      <c r="DR7" s="38">
        <v>23.25</v>
      </c>
      <c r="DS7" s="38">
        <v>36.520000000000003</v>
      </c>
      <c r="DT7" s="38">
        <v>1.48</v>
      </c>
      <c r="DU7" s="38">
        <v>1.45</v>
      </c>
      <c r="DV7" s="38">
        <v>1.19</v>
      </c>
      <c r="DW7" s="38">
        <v>2.72</v>
      </c>
      <c r="DX7" s="38">
        <v>2.73</v>
      </c>
      <c r="DY7" s="38">
        <v>0.44</v>
      </c>
      <c r="DZ7" s="38">
        <v>0.42</v>
      </c>
      <c r="EA7" s="38">
        <v>0.25</v>
      </c>
      <c r="EB7" s="38">
        <v>0.44</v>
      </c>
      <c r="EC7" s="38">
        <v>1.06</v>
      </c>
      <c r="ED7" s="38">
        <v>5.72</v>
      </c>
      <c r="EE7" s="38">
        <v>0.02</v>
      </c>
      <c r="EF7" s="38">
        <v>0.31</v>
      </c>
      <c r="EG7" s="38">
        <v>0.23</v>
      </c>
      <c r="EH7" s="38">
        <v>0.31</v>
      </c>
      <c r="EI7" s="38">
        <v>0.21</v>
      </c>
      <c r="EJ7" s="38">
        <v>0.05</v>
      </c>
      <c r="EK7" s="38">
        <v>0.06</v>
      </c>
      <c r="EL7" s="38">
        <v>0.04</v>
      </c>
      <c r="EM7" s="38">
        <v>0.05</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や・す・だ</cp:lastModifiedBy>
  <dcterms:created xsi:type="dcterms:W3CDTF">2021-12-03T07:15:25Z</dcterms:created>
  <dcterms:modified xsi:type="dcterms:W3CDTF">2022-02-28T04:25:49Z</dcterms:modified>
  <cp:category/>
</cp:coreProperties>
</file>