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16 寝屋川市○\"/>
    </mc:Choice>
  </mc:AlternateContent>
  <workbookProtection workbookAlgorithmName="SHA-512" workbookHashValue="B+iBlhEa38UmI5CdO/PogOavSfG4vdMOiioBcJSqw1MAGVRFF+kqE7cHM3dgic8uMZNw70o4bADKLCxCKCqoOA==" workbookSaltValue="Mt6waEZEbMmFnHLavyBil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F85" i="4"/>
  <c r="AT10" i="4"/>
  <c r="AL10" i="4"/>
  <c r="I10" i="4"/>
  <c r="B10" i="4"/>
  <c r="BB8" i="4"/>
</calcChain>
</file>

<file path=xl/sharedStrings.xml><?xml version="1.0" encoding="utf-8"?>
<sst xmlns="http://schemas.openxmlformats.org/spreadsheetml/2006/main" count="236" uniqueCount="116">
  <si>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</si>
  <si>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</si>
  <si>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</si>
  <si>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</si>
  <si>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</si>
  <si>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</si>
  <si>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</si>
  <si>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</si>
  <si>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</si>
  <si>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</si>
  <si>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</si>
  <si>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</si>
  <si>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</si>
  <si>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</si>
  <si>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</si>
  <si>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</si>
  <si>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</si>
  <si>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</si>
  <si>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</si>
  <si>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</si>
  <si>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</si>
  <si>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</si>
  <si>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</si>
  <si>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</si>
  <si>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</si>
  <si>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</si>
  <si>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</si>
  <si>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</si>
  <si>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</si>
  <si>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</si>
  <si>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</si>
  <si>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</si>
  <si>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</si>
  <si>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</si>
  <si>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</si>
  <si>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</si>
  <si>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</si>
  <si>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</si>
  <si>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</si>
  <si>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</si>
  <si>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</si>
  <si>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</si>
  <si>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</si>
  <si>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</si>
  <si>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</si>
  <si>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</si>
  <si>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</si>
  <si>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</si>
  <si>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</si>
  <si>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</si>
  <si>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</si>
  <si>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</si>
  <si>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</si>
  <si>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</si>
  <si>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</si>
  <si>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</si>
  <si>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</si>
  <si>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</si>
  <si>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</si>
  <si>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</si>
  <si>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</si>
  <si>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</si>
  <si>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</si>
  <si>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</si>
  <si>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</si>
  <si>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</si>
  <si>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</si>
  <si>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</si>
  <si>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</si>
  <si>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</si>
  <si>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</si>
  <si>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</si>
  <si>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</si>
  <si>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</si>
  <si>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</si>
  <si>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</si>
  <si>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</si>
  <si>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</si>
  <si>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</si>
  <si>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</si>
  <si>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</si>
  <si>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</si>
  <si>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</si>
  <si>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</si>
  <si>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</si>
  <si>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</si>
  <si>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</si>
  <si>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</si>
  <si>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</si>
  <si>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</si>
  <si>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</si>
  <si>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</si>
  <si>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</si>
  <si>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</si>
  <si>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</si>
  <si>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</si>
  <si>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寝屋川市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</si>
  <si>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</si>
  <si>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</si>
  <si>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</si>
  <si>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</si>
  <si>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</si>
  <si>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</si>
  <si>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</si>
  <si>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</si>
  <si>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</si>
  <si>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</si>
  <si>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</si>
  <si>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</si>
  <si>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</si>
  <si>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</si>
  <si>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</si>
  <si>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</si>
  <si>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が昨年度と比較して改善したのは、経常経費の抑制に努めた結果、収益の減少以上に費用が減少したことに起因するものであり、同比率が100％を上回っていることから収支のバランスが取れた経営ができていると分析することができる。
流動比率は前年度と比較して改善したものの、類似団体の平均値を下回る結果となっている。
　企業債残高対事業規模比率は、公共用水域の水質保全、浸水の防除を目的に積極的に下水道の整備に取り組んできたことから、企業債残高が大きくなっており、類似団体平均を上回る結果となっている。
経費回収率は100％を上回っており、下水道使用料で汚水処理経費が賄えていることを示しているものの、流域下水道維持管理負担金が高い水準で推移しており、引続き留意が必要である。
　施設利用率について、本市は市単独で終末処理場を保有せず、寝屋川北部流域下水道で下水の処理を行っていることから計上していない。</t>
    <phoneticPr fontId="4"/>
  </si>
  <si>
    <t>　老朽化を示す指標について①有形固定資産減価償却率は類似団体の平均値に近い数値となっており②管渠老朽化率は本市の公共下水道は昭和47年度に供用を開始しており、法定耐用年数に達していない資産が大半を占めることから類似団体と比較しても低い数値となっている。
　③管渠改善率が平成29年度以降0.00となっているのは、管路の点検調査結果に基づき同28年度までに経年管の長寿命化工事を実施したことに起因する。</t>
    <phoneticPr fontId="4"/>
  </si>
  <si>
    <t>　下水道事業については人口減少、節水型生活様式の進展に伴う配水量の減少による使用料収入の減少など厳しい経営環境が続く中においても、健全経営を堅持しつつ、公共用水域の水質改善、浸水の防除という下水道がもつ本来の役割を維持向上させていく必要がある。
　今後においては、平成30年度に策定したストックマネジメント実施方針に基づき更新需要の平準化を図るとともに、令和元年度に策定した上下水道事業経営戦略に基づき投資と財政が均衡する事業経営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</si>
</sst>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E7CE-4932-AACA-0C51A259FC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0.16</c:v>
                </c:pt>
                <c:pt idx="4">
                  <c:v>0.14000000000000001</c:v>
                </c:pt>
              </c:numCache>
            </c:numRef>
          </c:val>
          <c:smooth val="0"/>
          <c:extLst>
            <c:ext xmlns:c16="http://schemas.microsoft.com/office/drawing/2014/chart" uri="{C3380CC4-5D6E-409C-BE32-E72D297353CC}">
              <c16:uniqueId val="{00000001-E7CE-4932-AACA-0C51A259FC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D9-4A8D-A264-CFB5193A01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64.66</c:v>
                </c:pt>
                <c:pt idx="1">
                  <c:v>64.650000000000006</c:v>
                </c:pt>
                <c:pt idx="2">
                  <c:v>62.96</c:v>
                </c:pt>
                <c:pt idx="3">
                  <c:v>62.97</c:v>
                </c:pt>
                <c:pt idx="4">
                  <c:v>64.930000000000007</c:v>
                </c:pt>
              </c:numCache>
            </c:numRef>
          </c:val>
          <c:smooth val="0"/>
          <c:extLst>
            <c:ext xmlns:c16="http://schemas.microsoft.com/office/drawing/2014/chart" uri="{C3380CC4-5D6E-409C-BE32-E72D297353CC}">
              <c16:uniqueId val="{00000001-00D9-4A8D-A264-CFB5193A01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97.9</c:v>
                </c:pt>
                <c:pt idx="1">
                  <c:v>98.19</c:v>
                </c:pt>
                <c:pt idx="2">
                  <c:v>98.39</c:v>
                </c:pt>
                <c:pt idx="3">
                  <c:v>98.5</c:v>
                </c:pt>
                <c:pt idx="4">
                  <c:v>98.6</c:v>
                </c:pt>
              </c:numCache>
            </c:numRef>
          </c:val>
          <c:extLst>
            <c:ext xmlns:c16="http://schemas.microsoft.com/office/drawing/2014/chart" uri="{C3380CC4-5D6E-409C-BE32-E72D297353CC}">
              <c16:uniqueId val="{00000000-3618-40C4-B4F8-B090EA47C0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97.08</c:v>
                </c:pt>
                <c:pt idx="1">
                  <c:v>97.4</c:v>
                </c:pt>
                <c:pt idx="2">
                  <c:v>96.96</c:v>
                </c:pt>
                <c:pt idx="3">
                  <c:v>96.97</c:v>
                </c:pt>
                <c:pt idx="4">
                  <c:v>97.7</c:v>
                </c:pt>
              </c:numCache>
            </c:numRef>
          </c:val>
          <c:smooth val="0"/>
          <c:extLst>
            <c:ext xmlns:c16="http://schemas.microsoft.com/office/drawing/2014/chart" uri="{C3380CC4-5D6E-409C-BE32-E72D297353CC}">
              <c16:uniqueId val="{00000001-3618-40C4-B4F8-B090EA47C0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106.77</c:v>
                </c:pt>
                <c:pt idx="1">
                  <c:v>107.24</c:v>
                </c:pt>
                <c:pt idx="2">
                  <c:v>108.95</c:v>
                </c:pt>
                <c:pt idx="3">
                  <c:v>105.01</c:v>
                </c:pt>
                <c:pt idx="4">
                  <c:v>106.41</c:v>
                </c:pt>
              </c:numCache>
            </c:numRef>
          </c:val>
          <c:extLst>
            <c:ext xmlns:c16="http://schemas.microsoft.com/office/drawing/2014/chart" uri="{C3380CC4-5D6E-409C-BE32-E72D297353CC}">
              <c16:uniqueId val="{00000000-E59B-4C08-8190-25A88FD294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109.82</c:v>
                </c:pt>
                <c:pt idx="1">
                  <c:v>111.25</c:v>
                </c:pt>
                <c:pt idx="2">
                  <c:v>108.87</c:v>
                </c:pt>
                <c:pt idx="3">
                  <c:v>109</c:v>
                </c:pt>
                <c:pt idx="4">
                  <c:v>107.09</c:v>
                </c:pt>
              </c:numCache>
            </c:numRef>
          </c:val>
          <c:smooth val="0"/>
          <c:extLst>
            <c:ext xmlns:c16="http://schemas.microsoft.com/office/drawing/2014/chart" uri="{C3380CC4-5D6E-409C-BE32-E72D297353CC}">
              <c16:uniqueId val="{00000001-E59B-4C08-8190-25A88FD294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12.22</c:v>
                </c:pt>
                <c:pt idx="1">
                  <c:v>15.14</c:v>
                </c:pt>
                <c:pt idx="2">
                  <c:v>18.059999999999999</c:v>
                </c:pt>
                <c:pt idx="3">
                  <c:v>21.04</c:v>
                </c:pt>
                <c:pt idx="4">
                  <c:v>23.96</c:v>
                </c:pt>
              </c:numCache>
            </c:numRef>
          </c:val>
          <c:extLst>
            <c:ext xmlns:c16="http://schemas.microsoft.com/office/drawing/2014/chart" uri="{C3380CC4-5D6E-409C-BE32-E72D297353CC}">
              <c16:uniqueId val="{00000000-4A56-44F9-AC06-1E2E3E3035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25.28</c:v>
                </c:pt>
                <c:pt idx="1">
                  <c:v>28.35</c:v>
                </c:pt>
                <c:pt idx="2">
                  <c:v>25.13</c:v>
                </c:pt>
                <c:pt idx="3">
                  <c:v>24.54</c:v>
                </c:pt>
                <c:pt idx="4">
                  <c:v>23.38</c:v>
                </c:pt>
              </c:numCache>
            </c:numRef>
          </c:val>
          <c:smooth val="0"/>
          <c:extLst>
            <c:ext xmlns:c16="http://schemas.microsoft.com/office/drawing/2014/chart" uri="{C3380CC4-5D6E-409C-BE32-E72D297353CC}">
              <c16:uniqueId val="{00000001-4A56-44F9-AC06-1E2E3E3035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1-4C9B-800A-166AEAA746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4.08</c:v>
                </c:pt>
                <c:pt idx="1">
                  <c:v>6.7</c:v>
                </c:pt>
                <c:pt idx="2">
                  <c:v>6.4</c:v>
                </c:pt>
                <c:pt idx="3">
                  <c:v>7.66</c:v>
                </c:pt>
                <c:pt idx="4">
                  <c:v>8.1999999999999993</c:v>
                </c:pt>
              </c:numCache>
            </c:numRef>
          </c:val>
          <c:smooth val="0"/>
          <c:extLst>
            <c:ext xmlns:c16="http://schemas.microsoft.com/office/drawing/2014/chart" uri="{C3380CC4-5D6E-409C-BE32-E72D297353CC}">
              <c16:uniqueId val="{00000001-3031-4C9B-800A-166AEAA746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E3-4FB8-8809-A13A6AC9B6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0.45</c:v>
                </c:pt>
                <c:pt idx="1">
                  <c:v>0</c:v>
                </c:pt>
                <c:pt idx="2" formatCode="#,##0.00;&quot;△&quot;#,##0.00;&quot;-&quot;">
                  <c:v>0.39</c:v>
                </c:pt>
                <c:pt idx="3" formatCode="#,##0.00;&quot;△&quot;#,##0.00;&quot;-&quot;">
                  <c:v>0.28000000000000003</c:v>
                </c:pt>
                <c:pt idx="4" formatCode="#,##0.00;&quot;△&quot;#,##0.00;&quot;-&quot;">
                  <c:v>0.59</c:v>
                </c:pt>
              </c:numCache>
            </c:numRef>
          </c:val>
          <c:smooth val="0"/>
          <c:extLst>
            <c:ext xmlns:c16="http://schemas.microsoft.com/office/drawing/2014/chart" uri="{C3380CC4-5D6E-409C-BE32-E72D297353CC}">
              <c16:uniqueId val="{00000001-AAE3-4FB8-8809-A13A6AC9B6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34.44</c:v>
                </c:pt>
                <c:pt idx="1">
                  <c:v>47.23</c:v>
                </c:pt>
                <c:pt idx="2">
                  <c:v>50.03</c:v>
                </c:pt>
                <c:pt idx="3">
                  <c:v>52.62</c:v>
                </c:pt>
                <c:pt idx="4">
                  <c:v>54.16</c:v>
                </c:pt>
              </c:numCache>
            </c:numRef>
          </c:val>
          <c:extLst>
            <c:ext xmlns:c16="http://schemas.microsoft.com/office/drawing/2014/chart" uri="{C3380CC4-5D6E-409C-BE32-E72D297353CC}">
              <c16:uniqueId val="{00000000-0631-4F40-92A3-F4158192A9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67.7</c:v>
                </c:pt>
                <c:pt idx="1">
                  <c:v>75.02</c:v>
                </c:pt>
                <c:pt idx="2">
                  <c:v>73.55</c:v>
                </c:pt>
                <c:pt idx="3">
                  <c:v>71.19</c:v>
                </c:pt>
                <c:pt idx="4">
                  <c:v>77.72</c:v>
                </c:pt>
              </c:numCache>
            </c:numRef>
          </c:val>
          <c:smooth val="0"/>
          <c:extLst>
            <c:ext xmlns:c16="http://schemas.microsoft.com/office/drawing/2014/chart" uri="{C3380CC4-5D6E-409C-BE32-E72D297353CC}">
              <c16:uniqueId val="{00000001-0631-4F40-92A3-F4158192A9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983.58</c:v>
                </c:pt>
                <c:pt idx="1">
                  <c:v>962.58</c:v>
                </c:pt>
                <c:pt idx="2">
                  <c:v>943.23</c:v>
                </c:pt>
                <c:pt idx="3">
                  <c:v>922.78</c:v>
                </c:pt>
                <c:pt idx="4">
                  <c:v>901.83</c:v>
                </c:pt>
              </c:numCache>
            </c:numRef>
          </c:val>
          <c:extLst>
            <c:ext xmlns:c16="http://schemas.microsoft.com/office/drawing/2014/chart" uri="{C3380CC4-5D6E-409C-BE32-E72D297353CC}">
              <c16:uniqueId val="{00000000-68F0-48F3-8F45-848987810B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599.92999999999995</c:v>
                </c:pt>
                <c:pt idx="1">
                  <c:v>573.73</c:v>
                </c:pt>
                <c:pt idx="2">
                  <c:v>514.27</c:v>
                </c:pt>
                <c:pt idx="3">
                  <c:v>517.34</c:v>
                </c:pt>
                <c:pt idx="4">
                  <c:v>485.6</c:v>
                </c:pt>
              </c:numCache>
            </c:numRef>
          </c:val>
          <c:smooth val="0"/>
          <c:extLst>
            <c:ext xmlns:c16="http://schemas.microsoft.com/office/drawing/2014/chart" uri="{C3380CC4-5D6E-409C-BE32-E72D297353CC}">
              <c16:uniqueId val="{00000001-68F0-48F3-8F45-848987810B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103.62</c:v>
                </c:pt>
                <c:pt idx="1">
                  <c:v>104.18</c:v>
                </c:pt>
                <c:pt idx="2">
                  <c:v>107.43</c:v>
                </c:pt>
                <c:pt idx="3">
                  <c:v>100.99</c:v>
                </c:pt>
                <c:pt idx="4">
                  <c:v>102.27</c:v>
                </c:pt>
              </c:numCache>
            </c:numRef>
          </c:val>
          <c:extLst>
            <c:ext xmlns:c16="http://schemas.microsoft.com/office/drawing/2014/chart" uri="{C3380CC4-5D6E-409C-BE32-E72D297353CC}">
              <c16:uniqueId val="{00000000-2432-4CF7-BF0D-EF8F84F285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95.76</c:v>
                </c:pt>
                <c:pt idx="1">
                  <c:v>100.74</c:v>
                </c:pt>
                <c:pt idx="2">
                  <c:v>100.34</c:v>
                </c:pt>
                <c:pt idx="3">
                  <c:v>99.89</c:v>
                </c:pt>
                <c:pt idx="4">
                  <c:v>99.95</c:v>
                </c:pt>
              </c:numCache>
            </c:numRef>
          </c:val>
          <c:smooth val="0"/>
          <c:extLst>
            <c:ext xmlns:c16="http://schemas.microsoft.com/office/drawing/2014/chart" uri="{C3380CC4-5D6E-409C-BE32-E72D297353CC}">
              <c16:uniqueId val="{00000001-2432-4CF7-BF0D-EF8F84F285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133.53</c:v>
                </c:pt>
                <c:pt idx="1">
                  <c:v>132.47</c:v>
                </c:pt>
                <c:pt idx="2">
                  <c:v>128.38</c:v>
                </c:pt>
                <c:pt idx="3">
                  <c:v>135.96</c:v>
                </c:pt>
                <c:pt idx="4">
                  <c:v>132.27000000000001</c:v>
                </c:pt>
              </c:numCache>
            </c:numRef>
          </c:val>
          <c:extLst>
            <c:ext xmlns:c16="http://schemas.microsoft.com/office/drawing/2014/chart" uri="{C3380CC4-5D6E-409C-BE32-E72D297353CC}">
              <c16:uniqueId val="{00000000-9C7A-4D6E-933E-0EA2BB3A49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c:v>
                </c:pt>
                <c:pt idx="1">
                  <c:v>112.75</c:v>
                </c:pt>
                <c:pt idx="2">
                  <c:v>113.49</c:v>
                </c:pt>
                <c:pt idx="3">
                  <c:v>112.4</c:v>
                </c:pt>
                <c:pt idx="4">
                  <c:v>110.21</c:v>
                </c:pt>
              </c:numCache>
            </c:numRef>
          </c:val>
          <c:smooth val="0"/>
          <c:extLst>
            <c:ext xmlns:c16="http://schemas.microsoft.com/office/drawing/2014/chart" uri="{C3380CC4-5D6E-409C-BE32-E72D297353CC}">
              <c16:uniqueId val="{00000001-9C7A-4D6E-933E-0EA2BB3A49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大阪府　寝屋川市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自治体職員</v>
      </c>
      <c r="AE8" s="73"/>
      <c r="AF8" s="73"/>
      <c r="AG8" s="73"/>
      <c r="AH8" s="73"/>
      <c r="AI8" s="73"/>
      <c r="AJ8" s="73"/>
      <c r="AK8" s="3"/>
      <c r="AL8" s="69">
        <f>データ!S6</f>
        <v>230463</v>
      </c>
      <c r="AM8" s="69"/>
      <c r="AN8" s="69"/>
      <c r="AO8" s="69"/>
      <c r="AP8" s="69"/>
      <c r="AQ8" s="69"/>
      <c r="AR8" s="69"/>
      <c r="AS8" s="69"/>
      <c r="AT8" s="68">
        <f>データ!T6</f>
        <v>24.7</v>
      </c>
      <c r="AU8" s="68"/>
      <c r="AV8" s="68"/>
      <c r="AW8" s="68"/>
      <c r="AX8" s="68"/>
      <c r="AY8" s="68"/>
      <c r="AZ8" s="68"/>
      <c r="BA8" s="68"/>
      <c r="BB8" s="68">
        <f>データ!U6</f>
        <v>9330.49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44.45</v>
      </c>
      <c r="J10" s="68"/>
      <c r="K10" s="68"/>
      <c r="L10" s="68"/>
      <c r="M10" s="68"/>
      <c r="N10" s="68"/>
      <c r="O10" s="68"/>
      <c r="P10" s="68">
        <f>データ!P6</f>
        <v>99.72</v>
      </c>
      <c r="Q10" s="68"/>
      <c r="R10" s="68"/>
      <c r="S10" s="68"/>
      <c r="T10" s="68"/>
      <c r="U10" s="68"/>
      <c r="V10" s="68"/>
      <c r="W10" s="68">
        <f>データ!Q6</f>
        <v>65.97</v>
      </c>
      <c r="X10" s="68"/>
      <c r="Y10" s="68"/>
      <c r="Z10" s="68"/>
      <c r="AA10" s="68"/>
      <c r="AB10" s="68"/>
      <c r="AC10" s="68"/>
      <c r="AD10" s="69">
        <f>データ!R6</f>
        <v>2406</v>
      </c>
      <c r="AE10" s="69"/>
      <c r="AF10" s="69"/>
      <c r="AG10" s="69"/>
      <c r="AH10" s="69"/>
      <c r="AI10" s="69"/>
      <c r="AJ10" s="69"/>
      <c r="AK10" s="2"/>
      <c r="AL10" s="69">
        <f>データ!V6</f>
        <v>229020</v>
      </c>
      <c r="AM10" s="69"/>
      <c r="AN10" s="69"/>
      <c r="AO10" s="69"/>
      <c r="AP10" s="69"/>
      <c r="AQ10" s="69"/>
      <c r="AR10" s="69"/>
      <c r="AS10" s="69"/>
      <c r="AT10" s="68">
        <f>データ!W6</f>
        <v>18.12</v>
      </c>
      <c r="AU10" s="68"/>
      <c r="AV10" s="68"/>
      <c r="AW10" s="68"/>
      <c r="AX10" s="68"/>
      <c r="AY10" s="68"/>
      <c r="AZ10" s="68"/>
      <c r="BA10" s="68"/>
      <c r="BB10" s="68">
        <f>データ!X6</f>
        <v>12639.07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8Hkj1M86CYq5ROzW/LOtX3NZF1ae9gRLXAZq02L25bPRzW7OHTF2r6s3AjAVVlZgF/hvi7+v0cqDUIq71ABO4g==" saltValue="St4BgW4L/MNtwob+1CzG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272159</v>
      </c>
      <c r="D6" s="33">
        <f t="shared" si="3"/>
        <v>46</v>
      </c>
      <c r="E6" s="33">
        <f t="shared" si="3"/>
        <v>17</v>
      </c>
      <c r="F6" s="33">
        <f t="shared" si="3"/>
        <v>1</v>
      </c>
      <c r="G6" s="33">
        <f t="shared" si="3"/>
        <v>0</v>
      </c>
      <c r="H6" s="33" t="str">
        <f t="shared" si="3"/>
        <v>大阪府　寝屋川市</v>
      </c>
      <c r="I6" s="33" t="str">
        <f t="shared" si="3"/>
        <v>法適用</v>
      </c>
      <c r="J6" s="33" t="str">
        <f t="shared" si="3"/>
        <v>下水道事業</v>
      </c>
      <c r="K6" s="33" t="str">
        <f t="shared" si="3"/>
        <v>公共下水道</v>
      </c>
      <c r="L6" s="33" t="str">
        <f t="shared" si="3"/>
        <v>Aa</v>
      </c>
      <c r="M6" s="33" t="str">
        <f t="shared" si="3"/>
        <v>自治体職員</v>
      </c>
      <c r="N6" s="34" t="str">
        <f t="shared" si="3"/>
        <v>-</v>
      </c>
      <c r="O6" s="34">
        <f t="shared" si="3"/>
        <v>44.45</v>
      </c>
      <c r="P6" s="34">
        <f t="shared" si="3"/>
        <v>99.72</v>
      </c>
      <c r="Q6" s="34">
        <f t="shared" si="3"/>
        <v>65.97</v>
      </c>
      <c r="R6" s="34">
        <f t="shared" si="3"/>
        <v>2406</v>
      </c>
      <c r="S6" s="34">
        <f t="shared" si="3"/>
        <v>230463</v>
      </c>
      <c r="T6" s="34">
        <f t="shared" si="3"/>
        <v>24.7</v>
      </c>
      <c r="U6" s="34">
        <f t="shared" si="3"/>
        <v>9330.49</v>
      </c>
      <c r="V6" s="34">
        <f t="shared" si="3"/>
        <v>229020</v>
      </c>
      <c r="W6" s="34">
        <f t="shared" si="3"/>
        <v>18.12</v>
      </c>
      <c r="X6" s="34">
        <f t="shared" si="3"/>
        <v>12639.07</v>
      </c>
      <c r="Y6" s="35">
        <f>IF(Y7="",NA(),Y7)</f>
        <v>106.77</v>
      </c>
      <c r="Z6" s="35">
        <f t="shared" ref="Z6:AH6" si="4">IF(Z7="",NA(),Z7)</f>
        <v>107.24</v>
      </c>
      <c r="AA6" s="35">
        <f t="shared" si="4"/>
        <v>108.95</v>
      </c>
      <c r="AB6" s="35">
        <f t="shared" si="4"/>
        <v>105.01</v>
      </c>
      <c r="AC6" s="35">
        <f t="shared" si="4"/>
        <v>106.41</v>
      </c>
      <c r="AD6" s="35">
        <f t="shared" si="4"/>
        <v>109.82</v>
      </c>
      <c r="AE6" s="35">
        <f t="shared" si="4"/>
        <v>111.25</v>
      </c>
      <c r="AF6" s="35">
        <f t="shared" si="4"/>
        <v>108.87</v>
      </c>
      <c r="AG6" s="35">
        <f t="shared" si="4"/>
        <v>109</v>
      </c>
      <c r="AH6" s="35">
        <f t="shared" si="4"/>
        <v>107.09</v>
      </c>
      <c r="AI6" s="34" t="str">
        <f>IF(AI7="","",IF(AI7="-","【-】","【"&amp;SUBSTITUTE(TEXT(AI7,"#,##0.00"),"-","△")&amp;"】"))</f>
        <v>【106.67】</v>
      </c>
      <c r="AJ6" s="34">
        <f>IF(AJ7="",NA(),AJ7)</f>
        <v>0</v>
      </c>
      <c r="AK6" s="34">
        <f t="shared" ref="AK6:AS6" si="5">IF(AK7="",NA(),AK7)</f>
        <v>0</v>
      </c>
      <c r="AL6" s="34">
        <f t="shared" si="5"/>
        <v>0</v>
      </c>
      <c r="AM6" s="34">
        <f t="shared" si="5"/>
        <v>0</v>
      </c>
      <c r="AN6" s="34">
        <f t="shared" si="5"/>
        <v>0</v>
      </c>
      <c r="AO6" s="35">
        <f t="shared" si="5"/>
        <v>0.45</v>
      </c>
      <c r="AP6" s="34">
        <f t="shared" si="5"/>
        <v>0</v>
      </c>
      <c r="AQ6" s="35">
        <f t="shared" si="5"/>
        <v>0.39</v>
      </c>
      <c r="AR6" s="35">
        <f t="shared" si="5"/>
        <v>0.28000000000000003</v>
      </c>
      <c r="AS6" s="35">
        <f t="shared" si="5"/>
        <v>0.59</v>
      </c>
      <c r="AT6" s="34" t="str">
        <f>IF(AT7="","",IF(AT7="-","【-】","【"&amp;SUBSTITUTE(TEXT(AT7,"#,##0.00"),"-","△")&amp;"】"))</f>
        <v>【3.64】</v>
      </c>
      <c r="AU6" s="35">
        <f>IF(AU7="",NA(),AU7)</f>
        <v>34.44</v>
      </c>
      <c r="AV6" s="35">
        <f t="shared" ref="AV6:BD6" si="6">IF(AV7="",NA(),AV7)</f>
        <v>47.23</v>
      </c>
      <c r="AW6" s="35">
        <f t="shared" si="6"/>
        <v>50.03</v>
      </c>
      <c r="AX6" s="35">
        <f t="shared" si="6"/>
        <v>52.62</v>
      </c>
      <c r="AY6" s="35">
        <f t="shared" si="6"/>
        <v>54.16</v>
      </c>
      <c r="AZ6" s="35">
        <f t="shared" si="6"/>
        <v>67.7</v>
      </c>
      <c r="BA6" s="35">
        <f t="shared" si="6"/>
        <v>75.02</v>
      </c>
      <c r="BB6" s="35">
        <f t="shared" si="6"/>
        <v>73.55</v>
      </c>
      <c r="BC6" s="35">
        <f t="shared" si="6"/>
        <v>71.19</v>
      </c>
      <c r="BD6" s="35">
        <f t="shared" si="6"/>
        <v>77.72</v>
      </c>
      <c r="BE6" s="34" t="str">
        <f>IF(BE7="","",IF(BE7="-","【-】","【"&amp;SUBSTITUTE(TEXT(BE7,"#,##0.00"),"-","△")&amp;"】"))</f>
        <v>【67.52】</v>
      </c>
      <c r="BF6" s="35">
        <f>IF(BF7="",NA(),BF7)</f>
        <v>983.58</v>
      </c>
      <c r="BG6" s="35">
        <f t="shared" ref="BG6:BO6" si="7">IF(BG7="",NA(),BG7)</f>
        <v>962.58</v>
      </c>
      <c r="BH6" s="35">
        <f t="shared" si="7"/>
        <v>943.23</v>
      </c>
      <c r="BI6" s="35">
        <f t="shared" si="7"/>
        <v>922.78</v>
      </c>
      <c r="BJ6" s="35">
        <f t="shared" si="7"/>
        <v>901.83</v>
      </c>
      <c r="BK6" s="35">
        <f t="shared" si="7"/>
        <v>599.92999999999995</v>
      </c>
      <c r="BL6" s="35">
        <f t="shared" si="7"/>
        <v>573.73</v>
      </c>
      <c r="BM6" s="35">
        <f t="shared" si="7"/>
        <v>514.27</v>
      </c>
      <c r="BN6" s="35">
        <f t="shared" si="7"/>
        <v>517.34</v>
      </c>
      <c r="BO6" s="35">
        <f t="shared" si="7"/>
        <v>485.6</v>
      </c>
      <c r="BP6" s="34" t="str">
        <f>IF(BP7="","",IF(BP7="-","【-】","【"&amp;SUBSTITUTE(TEXT(BP7,"#,##0.00"),"-","△")&amp;"】"))</f>
        <v>【705.21】</v>
      </c>
      <c r="BQ6" s="35">
        <f>IF(BQ7="",NA(),BQ7)</f>
        <v>103.62</v>
      </c>
      <c r="BR6" s="35">
        <f t="shared" ref="BR6:BZ6" si="8">IF(BR7="",NA(),BR7)</f>
        <v>104.18</v>
      </c>
      <c r="BS6" s="35">
        <f t="shared" si="8"/>
        <v>107.43</v>
      </c>
      <c r="BT6" s="35">
        <f t="shared" si="8"/>
        <v>100.99</v>
      </c>
      <c r="BU6" s="35">
        <f t="shared" si="8"/>
        <v>102.27</v>
      </c>
      <c r="BV6" s="35">
        <f t="shared" si="8"/>
        <v>95.76</v>
      </c>
      <c r="BW6" s="35">
        <f t="shared" si="8"/>
        <v>100.74</v>
      </c>
      <c r="BX6" s="35">
        <f t="shared" si="8"/>
        <v>100.34</v>
      </c>
      <c r="BY6" s="35">
        <f t="shared" si="8"/>
        <v>99.89</v>
      </c>
      <c r="BZ6" s="35">
        <f t="shared" si="8"/>
        <v>99.95</v>
      </c>
      <c r="CA6" s="34" t="str">
        <f>IF(CA7="","",IF(CA7="-","【-】","【"&amp;SUBSTITUTE(TEXT(CA7,"#,##0.00"),"-","△")&amp;"】"))</f>
        <v>【98.96】</v>
      </c>
      <c r="CB6" s="35">
        <f>IF(CB7="",NA(),CB7)</f>
        <v>133.53</v>
      </c>
      <c r="CC6" s="35">
        <f t="shared" ref="CC6:CK6" si="9">IF(CC7="",NA(),CC7)</f>
        <v>132.47</v>
      </c>
      <c r="CD6" s="35">
        <f t="shared" si="9"/>
        <v>128.38</v>
      </c>
      <c r="CE6" s="35">
        <f t="shared" si="9"/>
        <v>135.96</v>
      </c>
      <c r="CF6" s="35">
        <f t="shared" si="9"/>
        <v>132.27000000000001</v>
      </c>
      <c r="CG6" s="35">
        <f t="shared" si="9"/>
        <v>119</v>
      </c>
      <c r="CH6" s="35">
        <f t="shared" si="9"/>
        <v>112.75</v>
      </c>
      <c r="CI6" s="35">
        <f t="shared" si="9"/>
        <v>113.49</v>
      </c>
      <c r="CJ6" s="35">
        <f t="shared" si="9"/>
        <v>112.4</v>
      </c>
      <c r="CK6" s="35">
        <f t="shared" si="9"/>
        <v>110.21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64.66</v>
      </c>
      <c r="CS6" s="35">
        <f t="shared" si="10"/>
        <v>64.650000000000006</v>
      </c>
      <c r="CT6" s="35">
        <f t="shared" si="10"/>
        <v>62.96</v>
      </c>
      <c r="CU6" s="35">
        <f t="shared" si="10"/>
        <v>62.97</v>
      </c>
      <c r="CV6" s="35">
        <f t="shared" si="10"/>
        <v>64.930000000000007</v>
      </c>
      <c r="CW6" s="34" t="str">
        <f>IF(CW7="","",IF(CW7="-","【-】","【"&amp;SUBSTITUTE(TEXT(CW7,"#,##0.00"),"-","△")&amp;"】"))</f>
        <v>【59.57】</v>
      </c>
      <c r="CX6" s="35">
        <f>IF(CX7="",NA(),CX7)</f>
        <v>97.9</v>
      </c>
      <c r="CY6" s="35">
        <f t="shared" ref="CY6:DG6" si="11">IF(CY7="",NA(),CY7)</f>
        <v>98.19</v>
      </c>
      <c r="CZ6" s="35">
        <f t="shared" si="11"/>
        <v>98.39</v>
      </c>
      <c r="DA6" s="35">
        <f t="shared" si="11"/>
        <v>98.5</v>
      </c>
      <c r="DB6" s="35">
        <f t="shared" si="11"/>
        <v>98.6</v>
      </c>
      <c r="DC6" s="35">
        <f t="shared" si="11"/>
        <v>97.08</v>
      </c>
      <c r="DD6" s="35">
        <f t="shared" si="11"/>
        <v>97.4</v>
      </c>
      <c r="DE6" s="35">
        <f t="shared" si="11"/>
        <v>96.96</v>
      </c>
      <c r="DF6" s="35">
        <f t="shared" si="11"/>
        <v>96.97</v>
      </c>
      <c r="DG6" s="35">
        <f t="shared" si="11"/>
        <v>97.7</v>
      </c>
      <c r="DH6" s="34" t="str">
        <f>IF(DH7="","",IF(DH7="-","【-】","【"&amp;SUBSTITUTE(TEXT(DH7,"#,##0.00"),"-","△")&amp;"】"))</f>
        <v>【95.57】</v>
      </c>
      <c r="DI6" s="35">
        <f>IF(DI7="",NA(),DI7)</f>
        <v>12.22</v>
      </c>
      <c r="DJ6" s="35">
        <f t="shared" ref="DJ6:DR6" si="12">IF(DJ7="",NA(),DJ7)</f>
        <v>15.14</v>
      </c>
      <c r="DK6" s="35">
        <f t="shared" si="12"/>
        <v>18.059999999999999</v>
      </c>
      <c r="DL6" s="35">
        <f t="shared" si="12"/>
        <v>21.04</v>
      </c>
      <c r="DM6" s="35">
        <f t="shared" si="12"/>
        <v>23.96</v>
      </c>
      <c r="DN6" s="35">
        <f t="shared" si="12"/>
        <v>25.28</v>
      </c>
      <c r="DO6" s="35">
        <f t="shared" si="12"/>
        <v>28.35</v>
      </c>
      <c r="DP6" s="35">
        <f t="shared" si="12"/>
        <v>25.13</v>
      </c>
      <c r="DQ6" s="35">
        <f t="shared" si="12"/>
        <v>24.54</v>
      </c>
      <c r="DR6" s="35">
        <f t="shared" si="12"/>
        <v>23.38</v>
      </c>
      <c r="DS6" s="34" t="str">
        <f>IF(DS7="","",IF(DS7="-","【-】","【"&amp;SUBSTITUTE(TEXT(DS7,"#,##0.00"),"-","△")&amp;"】"))</f>
        <v>【36.52】</v>
      </c>
      <c r="DT6" s="34">
        <f>IF(DT7="",NA(),DT7)</f>
        <v>0</v>
      </c>
      <c r="DU6" s="34">
        <f t="shared" ref="DU6:EC6" si="13">IF(DU7="",NA(),DU7)</f>
        <v>0</v>
      </c>
      <c r="DV6" s="34">
        <f t="shared" si="13"/>
        <v>0</v>
      </c>
      <c r="DW6" s="34">
        <f t="shared" si="13"/>
        <v>0</v>
      </c>
      <c r="DX6" s="34">
        <f t="shared" si="13"/>
        <v>0</v>
      </c>
      <c r="DY6" s="35">
        <f t="shared" si="13"/>
        <v>4.08</v>
      </c>
      <c r="DZ6" s="35">
        <f t="shared" si="13"/>
        <v>6.7</v>
      </c>
      <c r="EA6" s="35">
        <f t="shared" si="13"/>
        <v>6.4</v>
      </c>
      <c r="EB6" s="35">
        <f t="shared" si="13"/>
        <v>7.66</v>
      </c>
      <c r="EC6" s="35">
        <f t="shared" si="13"/>
        <v>8.1999999999999993</v>
      </c>
      <c r="ED6" s="34" t="str">
        <f>IF(ED7="","",IF(ED7="-","【-】","【"&amp;SUBSTITUTE(TEXT(ED7,"#,##0.00"),"-","△")&amp;"】"))</f>
        <v>【5.72】</v>
      </c>
      <c r="EE6" s="35">
        <f>IF(EE7="",NA(),EE7)</f>
        <v>0.09</v>
      </c>
      <c r="EF6" s="34">
        <f t="shared" ref="EF6:EN6" si="14">IF(EF7="",NA(),EF7)</f>
        <v>0</v>
      </c>
      <c r="EG6" s="34">
        <f t="shared" si="14"/>
        <v>0</v>
      </c>
      <c r="EH6" s="34">
        <f t="shared" si="14"/>
        <v>0</v>
      </c>
      <c r="EI6" s="34">
        <f t="shared" si="14"/>
        <v>0</v>
      </c>
      <c r="EJ6" s="35">
        <f t="shared" si="14"/>
        <v>0.16</v>
      </c>
      <c r="EK6" s="35">
        <f t="shared" si="14"/>
        <v>0.16</v>
      </c>
      <c r="EL6" s="35">
        <f t="shared" si="14"/>
        <v>0.16</v>
      </c>
      <c r="EM6" s="35">
        <f t="shared" si="14"/>
        <v>0.16</v>
      </c>
      <c r="EN6" s="35">
        <f t="shared" si="14"/>
        <v>0.14000000000000001</v>
      </c>
      <c r="EO6" s="34" t="str">
        <f>IF(EO7="","",IF(EO7="-","【-】","【"&amp;SUBSTITUTE(TEXT(EO7,"#,##0.00"),"-","△")&amp;"】"))</f>
        <v>【0.30】</v>
      </c>
    </row>
    <row r="7" spans="1:148" s="36" customFormat="1" x14ac:dyDescent="0.15">
      <c r="A7" s="28"/>
      <c r="B7" s="37">
        <v>2020</v>
      </c>
      <c r="C7" s="37">
        <v>272159</v>
      </c>
      <c r="D7" s="37">
        <v>46</v>
      </c>
      <c r="E7" s="37">
        <v>17</v>
      </c>
      <c r="F7" s="37">
        <v>1</v>
      </c>
      <c r="G7" s="37">
        <v>0</v>
      </c>
      <c r="H7" s="37" t="s">
        <v>96</v>
      </c>
      <c r="I7" s="37" t="s">
        <v>97</v>
      </c>
      <c r="J7" s="37" t="s">
        <v>98</v>
      </c>
      <c r="K7" s="37" t="s">
        <v>99</v>
      </c>
      <c r="L7" s="37" t="s">
        <v>100</v>
      </c>
      <c r="M7" s="37" t="s">
        <v>101</v>
      </c>
      <c r="N7" s="38" t="s">
        <v>102</v>
      </c>
      <c r="O7" s="38">
        <v>44.45</v>
      </c>
      <c r="P7" s="38">
        <v>99.72</v>
      </c>
      <c r="Q7" s="38">
        <v>65.97</v>
      </c>
      <c r="R7" s="38">
        <v>2406</v>
      </c>
      <c r="S7" s="38">
        <v>230463</v>
      </c>
      <c r="T7" s="38">
        <v>24.7</v>
      </c>
      <c r="U7" s="38">
        <v>9330.49</v>
      </c>
      <c r="V7" s="38">
        <v>229020</v>
      </c>
      <c r="W7" s="38">
        <v>18.12</v>
      </c>
      <c r="X7" s="38">
        <v>12639.07</v>
      </c>
      <c r="Y7" s="38">
        <v>106.77</v>
      </c>
      <c r="Z7" s="38">
        <v>107.24</v>
      </c>
      <c r="AA7" s="38">
        <v>108.95</v>
      </c>
      <c r="AB7" s="38">
        <v>105.01</v>
      </c>
      <c r="AC7" s="38">
        <v>106.41</v>
      </c>
      <c r="AD7" s="38">
        <v>109.82</v>
      </c>
      <c r="AE7" s="38">
        <v>111.25</v>
      </c>
      <c r="AF7" s="38">
        <v>108.87</v>
      </c>
      <c r="AG7" s="38">
        <v>109</v>
      </c>
      <c r="AH7" s="38">
        <v>107.09</v>
      </c>
      <c r="AI7" s="38">
        <v>106.67</v>
      </c>
      <c r="AJ7" s="38">
        <v>0</v>
      </c>
      <c r="AK7" s="38">
        <v>0</v>
      </c>
      <c r="AL7" s="38">
        <v>0</v>
      </c>
      <c r="AM7" s="38">
        <v>0</v>
      </c>
      <c r="AN7" s="38">
        <v>0</v>
      </c>
      <c r="AO7" s="38">
        <v>0.45</v>
      </c>
      <c r="AP7" s="38">
        <v>0</v>
      </c>
      <c r="AQ7" s="38">
        <v>0.39</v>
      </c>
      <c r="AR7" s="38">
        <v>0.28000000000000003</v>
      </c>
      <c r="AS7" s="38">
        <v>0.59</v>
      </c>
      <c r="AT7" s="38">
        <v>3.64</v>
      </c>
      <c r="AU7" s="38">
        <v>34.44</v>
      </c>
      <c r="AV7" s="38">
        <v>47.23</v>
      </c>
      <c r="AW7" s="38">
        <v>50.03</v>
      </c>
      <c r="AX7" s="38">
        <v>52.62</v>
      </c>
      <c r="AY7" s="38">
        <v>54.16</v>
      </c>
      <c r="AZ7" s="38">
        <v>67.7</v>
      </c>
      <c r="BA7" s="38">
        <v>75.02</v>
      </c>
      <c r="BB7" s="38">
        <v>73.55</v>
      </c>
      <c r="BC7" s="38">
        <v>71.19</v>
      </c>
      <c r="BD7" s="38">
        <v>77.72</v>
      </c>
      <c r="BE7" s="38">
        <v>67.52</v>
      </c>
      <c r="BF7" s="38">
        <v>983.58</v>
      </c>
      <c r="BG7" s="38">
        <v>962.58</v>
      </c>
      <c r="BH7" s="38">
        <v>943.23</v>
      </c>
      <c r="BI7" s="38">
        <v>922.78</v>
      </c>
      <c r="BJ7" s="38">
        <v>901.83</v>
      </c>
      <c r="BK7" s="38">
        <v>599.92999999999995</v>
      </c>
      <c r="BL7" s="38">
        <v>573.73</v>
      </c>
      <c r="BM7" s="38">
        <v>514.27</v>
      </c>
      <c r="BN7" s="38">
        <v>517.34</v>
      </c>
      <c r="BO7" s="38">
        <v>485.6</v>
      </c>
      <c r="BP7" s="38">
        <v>705.21</v>
      </c>
      <c r="BQ7" s="38">
        <v>103.62</v>
      </c>
      <c r="BR7" s="38">
        <v>104.18</v>
      </c>
      <c r="BS7" s="38">
        <v>107.43</v>
      </c>
      <c r="BT7" s="38">
        <v>100.99</v>
      </c>
      <c r="BU7" s="38">
        <v>102.27</v>
      </c>
      <c r="BV7" s="38">
        <v>95.76</v>
      </c>
      <c r="BW7" s="38">
        <v>100.74</v>
      </c>
      <c r="BX7" s="38">
        <v>100.34</v>
      </c>
      <c r="BY7" s="38">
        <v>99.89</v>
      </c>
      <c r="BZ7" s="38">
        <v>99.95</v>
      </c>
      <c r="CA7" s="38">
        <v>98.96</v>
      </c>
      <c r="CB7" s="38">
        <v>133.53</v>
      </c>
      <c r="CC7" s="38">
        <v>132.47</v>
      </c>
      <c r="CD7" s="38">
        <v>128.38</v>
      </c>
      <c r="CE7" s="38">
        <v>135.96</v>
      </c>
      <c r="CF7" s="38">
        <v>132.27000000000001</v>
      </c>
      <c r="CG7" s="38">
        <v>119</v>
      </c>
      <c r="CH7" s="38">
        <v>112.75</v>
      </c>
      <c r="CI7" s="38">
        <v>113.49</v>
      </c>
      <c r="CJ7" s="38">
        <v>112.4</v>
      </c>
      <c r="CK7" s="38">
        <v>110.21</v>
      </c>
      <c r="CL7" s="38">
        <v>134.52000000000001</v>
      </c>
      <c r="CM7" s="38" t="s">
        <v>102</v>
      </c>
      <c r="CN7" s="38" t="s">
        <v>102</v>
      </c>
      <c r="CO7" s="38" t="s">
        <v>102</v>
      </c>
      <c r="CP7" s="38" t="s">
        <v>102</v>
      </c>
      <c r="CQ7" s="38" t="s">
        <v>102</v>
      </c>
      <c r="CR7" s="38">
        <v>64.66</v>
      </c>
      <c r="CS7" s="38">
        <v>64.650000000000006</v>
      </c>
      <c r="CT7" s="38">
        <v>62.96</v>
      </c>
      <c r="CU7" s="38">
        <v>62.97</v>
      </c>
      <c r="CV7" s="38">
        <v>64.930000000000007</v>
      </c>
      <c r="CW7" s="38">
        <v>59.57</v>
      </c>
      <c r="CX7" s="38">
        <v>97.9</v>
      </c>
      <c r="CY7" s="38">
        <v>98.19</v>
      </c>
      <c r="CZ7" s="38">
        <v>98.39</v>
      </c>
      <c r="DA7" s="38">
        <v>98.5</v>
      </c>
      <c r="DB7" s="38">
        <v>98.6</v>
      </c>
      <c r="DC7" s="38">
        <v>97.08</v>
      </c>
      <c r="DD7" s="38">
        <v>97.4</v>
      </c>
      <c r="DE7" s="38">
        <v>96.96</v>
      </c>
      <c r="DF7" s="38">
        <v>96.97</v>
      </c>
      <c r="DG7" s="38">
        <v>97.7</v>
      </c>
      <c r="DH7" s="38">
        <v>95.57</v>
      </c>
      <c r="DI7" s="38">
        <v>12.22</v>
      </c>
      <c r="DJ7" s="38">
        <v>15.14</v>
      </c>
      <c r="DK7" s="38">
        <v>18.059999999999999</v>
      </c>
      <c r="DL7" s="38">
        <v>21.04</v>
      </c>
      <c r="DM7" s="38">
        <v>23.96</v>
      </c>
      <c r="DN7" s="38">
        <v>25.28</v>
      </c>
      <c r="DO7" s="38">
        <v>28.35</v>
      </c>
      <c r="DP7" s="38">
        <v>25.13</v>
      </c>
      <c r="DQ7" s="38">
        <v>24.54</v>
      </c>
      <c r="DR7" s="38">
        <v>23.38</v>
      </c>
      <c r="DS7" s="38">
        <v>36.520000000000003</v>
      </c>
      <c r="DT7" s="38">
        <v>0</v>
      </c>
      <c r="DU7" s="38">
        <v>0</v>
      </c>
      <c r="DV7" s="38">
        <v>0</v>
      </c>
      <c r="DW7" s="38">
        <v>0</v>
      </c>
      <c r="DX7" s="38">
        <v>0</v>
      </c>
      <c r="DY7" s="38">
        <v>4.08</v>
      </c>
      <c r="DZ7" s="38">
        <v>6.7</v>
      </c>
      <c r="EA7" s="38">
        <v>6.4</v>
      </c>
      <c r="EB7" s="38">
        <v>7.66</v>
      </c>
      <c r="EC7" s="38">
        <v>8.1999999999999993</v>
      </c>
      <c r="ED7" s="38">
        <v>5.72</v>
      </c>
      <c r="EE7" s="38">
        <v>0.09</v>
      </c>
      <c r="EF7" s="38">
        <v>0</v>
      </c>
      <c r="EG7" s="38">
        <v>0</v>
      </c>
      <c r="EH7" s="38">
        <v>0</v>
      </c>
      <c r="EI7" s="38">
        <v>0</v>
      </c>
      <c r="EJ7" s="38">
        <v>0.16</v>
      </c>
      <c r="EK7" s="38">
        <v>0.16</v>
      </c>
      <c r="EL7" s="38">
        <v>0.16</v>
      </c>
      <c r="EM7" s="38">
        <v>0.16</v>
      </c>
      <c r="EN7" s="38">
        <v>0.14000000000000001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や・す・だ</cp:lastModifiedBy>
  <cp:lastPrinted>2022-01-18T07:21:18Z</cp:lastPrinted>
  <dcterms:created xsi:type="dcterms:W3CDTF">2021-12-03T07:15:24Z</dcterms:created>
  <dcterms:modified xsi:type="dcterms:W3CDTF">2022-02-28T04:24:48Z</dcterms:modified>
  <cp:category/>
</cp:coreProperties>
</file>