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6 寝屋川市○\"/>
    </mc:Choice>
  </mc:AlternateContent>
  <workbookProtection workbookAlgorithmName="SHA-512" workbookHashValue="bmKuWsxg3KF7n3D3DheCWLUaXvB/TK2jB60vxdsCBiTbqi0orW3EC+hQJDv1s7B9tvoy7oXCEBFCrufFuicRlQ==" workbookSaltValue="psie5Kmksim49txnvnaC1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T10" i="4"/>
  <c r="I10" i="4"/>
  <c r="B10" i="4"/>
  <c r="BB8" i="4"/>
  <c r="AT8" i="4"/>
  <c r="P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<sst xmlns="http://schemas.openxmlformats.org/spreadsheetml/2006/main" count="228" uniqueCount="115">
  <si>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</si>
  <si>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</si>
  <si>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</si>
  <si>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</si>
  <si>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</si>
  <si>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</si>
  <si>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</si>
  <si>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</si>
  <si>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</si>
  <si>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</si>
  <si>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</si>
  <si>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</si>
  <si>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</si>
  <si>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</si>
  <si>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</si>
  <si>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</si>
  <si>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</si>
  <si>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</si>
  <si>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</si>
  <si>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</si>
  <si>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</si>
  <si>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</si>
  <si>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</si>
  <si>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</si>
  <si>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</si>
  <si>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</si>
  <si>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</si>
  <si>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</si>
  <si>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</si>
  <si>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</si>
  <si>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</si>
  <si>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</si>
  <si>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</si>
  <si>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</si>
  <si>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</si>
  <si>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</si>
  <si>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</si>
  <si>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</si>
  <si>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</si>
  <si>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</si>
  <si>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</si>
  <si>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</si>
  <si>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</si>
  <si>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</si>
  <si>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</si>
  <si>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</si>
  <si>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</si>
  <si>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</si>
  <si>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</si>
  <si>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</si>
  <si>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</si>
  <si>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</si>
  <si>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</si>
  <si>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</si>
  <si>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</si>
  <si>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</si>
  <si>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</si>
  <si>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</si>
  <si>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</si>
  <si>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</si>
  <si>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</si>
  <si>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</si>
  <si>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</si>
  <si>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</si>
  <si>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</si>
  <si>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</si>
  <si>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</si>
  <si>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</si>
  <si>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</si>
  <si>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</si>
  <si>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</si>
  <si>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</si>
  <si>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</si>
  <si>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</si>
  <si>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</si>
  <si>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</si>
  <si>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</si>
  <si>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</si>
  <si>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</si>
  <si>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</si>
  <si>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</si>
  <si>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</si>
  <si>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</si>
  <si>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</si>
  <si>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</si>
  <si>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</si>
  <si>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</si>
  <si>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</si>
  <si>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</si>
  <si>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</si>
  <si>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</si>
  <si>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</si>
  <si>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</si>
  <si>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</si>
  <si>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</si>
  <si>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</si>
  <si>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</si>
  <si>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</si>
  <si>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</si>
  <si>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</si>
  <si>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</si>
  <si>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</si>
  <si>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</si>
  <si>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</si>
  <si>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</si>
  <si>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</si>
  <si>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</si>
  <si>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</si>
  <si>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</si>
  <si>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</si>
  <si>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</si>
  <si>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</si>
  <si>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経営の健全性、効率性を表す指標については、類似団体と比較しても概ね良好な数値で推移しており、健全な経営を維持している。
　但し、施設の効率的な利用率を示す施設利用率は節水型生活様式の進展による配水量減少などの要因により、平均値を下回っており、効率的な施設の利用が課題であるとともに、施設・管路のダウンサイジングによる施設規模の適正化についても検討を行う必要がある。
　なお経常収支比率が昨年度と比較して改善している点及び給水原価が昨年度と比較して下がっているのは、何れも新型コロナウイルス感染症の対応として実施された大阪広域水道企業団の受水費の軽減に起因するものである。
　有収率は漏水防止調査の取組を年次的に進めているところであるが昨年度と比較して0.9ポイント下がる結果となった。</t>
    <rPh sb="202" eb="204">
      <t>カイゼン</t>
    </rPh>
    <rPh sb="208" eb="209">
      <t>テン</t>
    </rPh>
    <rPh sb="209" eb="210">
      <t>オヨ</t>
    </rPh>
    <rPh sb="211" eb="213">
      <t>キュウスイ</t>
    </rPh>
    <rPh sb="213" eb="215">
      <t>ゲンカ</t>
    </rPh>
    <rPh sb="216" eb="219">
      <t>サクネンド</t>
    </rPh>
    <rPh sb="220" eb="222">
      <t>ヒカク</t>
    </rPh>
    <rPh sb="224" eb="225">
      <t>シタ</t>
    </rPh>
    <rPh sb="233" eb="234">
      <t>イズ</t>
    </rPh>
    <rPh sb="236" eb="238">
      <t>シンガタ</t>
    </rPh>
    <rPh sb="245" eb="248">
      <t>カンセンショウ</t>
    </rPh>
    <rPh sb="249" eb="251">
      <t>タイオウ</t>
    </rPh>
    <rPh sb="254" eb="256">
      <t>ジッシ</t>
    </rPh>
    <rPh sb="259" eb="268">
      <t>オオサカコウイキスイドウキギョウダン</t>
    </rPh>
    <rPh sb="269" eb="271">
      <t>ジュスイ</t>
    </rPh>
    <rPh sb="271" eb="272">
      <t>ヒ</t>
    </rPh>
    <rPh sb="273" eb="275">
      <t>ケイゲン</t>
    </rPh>
    <rPh sb="302" eb="304">
      <t>ネンジ</t>
    </rPh>
    <rPh sb="304" eb="305">
      <t>テキ</t>
    </rPh>
    <rPh sb="320" eb="321">
      <t>ド</t>
    </rPh>
    <rPh sb="333" eb="334">
      <t>サ</t>
    </rPh>
    <rPh sb="336" eb="338">
      <t>ケッカ</t>
    </rPh>
    <phoneticPr fontId="4"/>
  </si>
  <si>
    <t>　水道事業については人口減少、節水型生活様式の進展に伴う配水量の減少など厳しい経営環境が続く中においても、健全経営を堅持しつつ、安定給水の確保に必要なライフラインを次世代に良好な状態で引き継ぐために、施設・管路の更新に必要な投資を適切に行っていく必要がある。
　現在取組を進めている第10期施設等整備事業計画及びアセットマネジメントにおいては、更新需要の平準化と財政収支のバランスを保ちつつ、基幹管路を中心とした水道管路の更新及び耐震化を進めていく。
　今後は令和元年度に策定した「上下水道事業経営戦略」に基づき投資と財政の均衡する事業運営に努める中で、引き続き健全経営の取組を進めていく。</t>
    <rPh sb="1" eb="3">
      <t>スイドウ</t>
    </rPh>
    <rPh sb="3" eb="5">
      <t>ジギョウ</t>
    </rPh>
    <rPh sb="10" eb="12">
      <t>ジンコウ</t>
    </rPh>
    <rPh sb="12" eb="14">
      <t>ゲンショウ</t>
    </rPh>
    <rPh sb="15" eb="17">
      <t>セッスイ</t>
    </rPh>
    <rPh sb="17" eb="18">
      <t>ガタ</t>
    </rPh>
    <rPh sb="18" eb="20">
      <t>セイカツ</t>
    </rPh>
    <rPh sb="20" eb="22">
      <t>ヨウシキ</t>
    </rPh>
    <rPh sb="23" eb="25">
      <t>シンテン</t>
    </rPh>
    <rPh sb="26" eb="27">
      <t>トモナ</t>
    </rPh>
    <rPh sb="28" eb="30">
      <t>ハイスイ</t>
    </rPh>
    <rPh sb="30" eb="31">
      <t>リョウ</t>
    </rPh>
    <rPh sb="32" eb="34">
      <t>ゲンショウ</t>
    </rPh>
    <rPh sb="36" eb="37">
      <t>キビ</t>
    </rPh>
    <rPh sb="227" eb="229">
      <t>コンゴ</t>
    </rPh>
    <rPh sb="230" eb="232">
      <t>レイワ</t>
    </rPh>
    <rPh sb="232" eb="233">
      <t>ゲン</t>
    </rPh>
    <rPh sb="233" eb="235">
      <t>ネンド</t>
    </rPh>
    <rPh sb="236" eb="238">
      <t>サクテイ</t>
    </rPh>
    <rPh sb="241" eb="243">
      <t>ウエシタ</t>
    </rPh>
    <rPh sb="243" eb="245">
      <t>スイドウ</t>
    </rPh>
    <rPh sb="245" eb="247">
      <t>ジギョウ</t>
    </rPh>
    <rPh sb="253" eb="254">
      <t>モト</t>
    </rPh>
    <rPh sb="256" eb="258">
      <t>トウシ</t>
    </rPh>
    <rPh sb="259" eb="261">
      <t>ザイセイ</t>
    </rPh>
    <rPh sb="262" eb="264">
      <t>キンコウ</t>
    </rPh>
    <rPh sb="266" eb="268">
      <t>ジギョウ</t>
    </rPh>
    <rPh sb="268" eb="270">
      <t>ウンエイ</t>
    </rPh>
    <rPh sb="271" eb="272">
      <t>ツト</t>
    </rPh>
    <rPh sb="274" eb="275">
      <t>ナカ</t>
    </rPh>
    <rPh sb="277" eb="278">
      <t>ヒ</t>
    </rPh>
    <rPh sb="279" eb="280">
      <t>ツヅ</t>
    </rPh>
    <rPh sb="281" eb="283">
      <t>ケンゼン</t>
    </rPh>
    <rPh sb="283" eb="285">
      <t>ケイエイ</t>
    </rPh>
    <rPh sb="286" eb="287">
      <t>ト</t>
    </rPh>
    <rPh sb="287" eb="288">
      <t>ク</t>
    </rPh>
    <rPh sb="289" eb="290">
      <t>スス</t>
    </rPh>
    <phoneticPr fontId="4"/>
  </si>
  <si>
    <t>　老朽化を示す指標について①有形固定資産減価償却率並びに②管路経年化率は何れも類似団体と比較して平均値を上回っており、本市水道施設の老朽化が進んでいる状況が見受けられる。
　これは前々期の第8期施設等整備事業計画では（平成23年度～27年度）では主に水道施設（配水場、ポンプ場）の更新に重点的に取り組んできたことに起因するものである。</t>
    <rPh sb="1" eb="3">
      <t>ロウキュウ</t>
    </rPh>
    <rPh sb="3" eb="4">
      <t>カ</t>
    </rPh>
    <rPh sb="5" eb="6">
      <t>シメ</t>
    </rPh>
    <rPh sb="7" eb="9">
      <t>シヒョウ</t>
    </rPh>
    <rPh sb="14" eb="16">
      <t>ユウケイ</t>
    </rPh>
    <rPh sb="16" eb="18">
      <t>コテイ</t>
    </rPh>
    <rPh sb="18" eb="20">
      <t>シサン</t>
    </rPh>
    <rPh sb="20" eb="22">
      <t>ゲンカ</t>
    </rPh>
    <rPh sb="22" eb="24">
      <t>ショウキャク</t>
    </rPh>
    <rPh sb="24" eb="25">
      <t>リツ</t>
    </rPh>
    <rPh sb="25" eb="26">
      <t>ナラ</t>
    </rPh>
    <rPh sb="29" eb="31">
      <t>カンロ</t>
    </rPh>
    <rPh sb="31" eb="34">
      <t>ケイネンカ</t>
    </rPh>
    <rPh sb="34" eb="35">
      <t>リツ</t>
    </rPh>
    <rPh sb="36" eb="37">
      <t>イズ</t>
    </rPh>
    <rPh sb="39" eb="41">
      <t>ルイジ</t>
    </rPh>
    <rPh sb="41" eb="43">
      <t>ダンタイ</t>
    </rPh>
    <rPh sb="44" eb="46">
      <t>ヒカク</t>
    </rPh>
    <rPh sb="48" eb="51">
      <t>ヘイキンチ</t>
    </rPh>
    <rPh sb="52" eb="54">
      <t>ウワマワ</t>
    </rPh>
    <rPh sb="59" eb="61">
      <t>ホンシ</t>
    </rPh>
    <rPh sb="61" eb="63">
      <t>スイドウ</t>
    </rPh>
    <rPh sb="63" eb="65">
      <t>シセツ</t>
    </rPh>
    <rPh sb="66" eb="69">
      <t>ロウキュウカ</t>
    </rPh>
    <rPh sb="70" eb="71">
      <t>スス</t>
    </rPh>
    <rPh sb="75" eb="77">
      <t>ジョウキョウ</t>
    </rPh>
    <rPh sb="78" eb="80">
      <t>ミウ</t>
    </rPh>
    <rPh sb="90" eb="92">
      <t>マエマエ</t>
    </rPh>
    <rPh sb="94" eb="95">
      <t>ダイ</t>
    </rPh>
    <rPh sb="96" eb="97">
      <t>キ</t>
    </rPh>
    <rPh sb="97" eb="99">
      <t>シセツ</t>
    </rPh>
    <rPh sb="99" eb="100">
      <t>ナド</t>
    </rPh>
    <rPh sb="100" eb="102">
      <t>セイビ</t>
    </rPh>
    <rPh sb="102" eb="104">
      <t>ジギョウ</t>
    </rPh>
    <rPh sb="104" eb="106">
      <t>ケイカク</t>
    </rPh>
    <rPh sb="109" eb="111">
      <t>ヘイセイ</t>
    </rPh>
    <rPh sb="113" eb="115">
      <t>ネンド</t>
    </rPh>
    <rPh sb="118" eb="120">
      <t>ネンド</t>
    </rPh>
    <rPh sb="123" eb="124">
      <t>オモ</t>
    </rPh>
    <rPh sb="125" eb="127">
      <t>スイドウ</t>
    </rPh>
    <rPh sb="127" eb="129">
      <t>シセツ</t>
    </rPh>
    <rPh sb="130" eb="132">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</si>
</sst>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6" fillId="0" borderId="0">
      <alignment vertical="center"/>
    </xf>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0.57999999999999996</c:v>
                </c:pt>
                <c:pt idx="2">
                  <c:v>0.39</c:v>
                </c:pt>
                <c:pt idx="3">
                  <c:v>0.89</c:v>
                </c:pt>
                <c:pt idx="4">
                  <c:v>0.74</c:v>
                </c:pt>
              </c:numCache>
            </c:numRef>
          </c:val>
          <c:extLst>
            <c:ext xmlns:c16="http://schemas.microsoft.com/office/drawing/2014/chart" uri="{C3380CC4-5D6E-409C-BE32-E72D297353CC}">
              <c16:uniqueId val="{00000000-94D8-48B8-B40D-8379132A01F6}"/>
            </c:ext>
          </c:extLst>
        </c:ser>
        <c:dLbls>
          <c:showLegendKey val="0"/>
          <c:showVal val="0"/>
          <c:showCatName val="0"/>
          <c:showSerName val="0"/>
          <c:showPercent val="0"/>
          <c:showBubbleSize val="0"/>
        </c:dLbls>
        <c:gapWidth val="150"/>
        <c:axId val="474819376"/>
        <c:axId val="47481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94D8-48B8-B40D-8379132A01F6}"/>
            </c:ext>
          </c:extLst>
        </c:ser>
        <c:dLbls>
          <c:showLegendKey val="0"/>
          <c:showVal val="0"/>
          <c:showCatName val="0"/>
          <c:showSerName val="0"/>
          <c:showPercent val="0"/>
          <c:showBubbleSize val="0"/>
        </c:dLbls>
        <c:marker val="1"/>
        <c:smooth val="0"/>
        <c:axId val="474819376"/>
        <c:axId val="474819768"/>
      </c:lineChart>
      <c:dateAx>
        <c:axId val="474819376"/>
        <c:scaling>
          <c:orientation val="minMax"/>
        </c:scaling>
        <c:delete val="1"/>
        <c:axPos val="b"/>
        <c:numFmt formatCode="&quot;H&quot;yy" sourceLinked="1"/>
        <c:majorTickMark val="none"/>
        <c:minorTickMark val="none"/>
        <c:tickLblPos val="none"/>
        <c:crossAx val="474819768"/>
        <c:crosses val="autoZero"/>
        <c:auto val="1"/>
        <c:lblOffset val="100"/>
        <c:baseTimeUnit val="years"/>
      </c:dateAx>
      <c:valAx>
        <c:axId val="47481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52.11</c:v>
                </c:pt>
                <c:pt idx="1">
                  <c:v>51.32</c:v>
                </c:pt>
                <c:pt idx="2">
                  <c:v>50.79</c:v>
                </c:pt>
                <c:pt idx="3">
                  <c:v>50.66</c:v>
                </c:pt>
                <c:pt idx="4">
                  <c:v>51.82</c:v>
                </c:pt>
              </c:numCache>
            </c:numRef>
          </c:val>
          <c:extLst>
            <c:ext xmlns:c16="http://schemas.microsoft.com/office/drawing/2014/chart" uri="{C3380CC4-5D6E-409C-BE32-E72D297353CC}">
              <c16:uniqueId val="{00000000-10B2-4925-9B6F-6B81D870B212}"/>
            </c:ext>
          </c:extLst>
        </c:ser>
        <c:dLbls>
          <c:showLegendKey val="0"/>
          <c:showVal val="0"/>
          <c:showCatName val="0"/>
          <c:showSerName val="0"/>
          <c:showPercent val="0"/>
          <c:showBubbleSize val="0"/>
        </c:dLbls>
        <c:gapWidth val="150"/>
        <c:axId val="476122520"/>
        <c:axId val="4761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0B2-4925-9B6F-6B81D870B212}"/>
            </c:ext>
          </c:extLst>
        </c:ser>
        <c:dLbls>
          <c:showLegendKey val="0"/>
          <c:showVal val="0"/>
          <c:showCatName val="0"/>
          <c:showSerName val="0"/>
          <c:showPercent val="0"/>
          <c:showBubbleSize val="0"/>
        </c:dLbls>
        <c:marker val="1"/>
        <c:smooth val="0"/>
        <c:axId val="476122520"/>
        <c:axId val="476122912"/>
      </c:lineChart>
      <c:dateAx>
        <c:axId val="476122520"/>
        <c:scaling>
          <c:orientation val="minMax"/>
        </c:scaling>
        <c:delete val="1"/>
        <c:axPos val="b"/>
        <c:numFmt formatCode="&quot;H&quot;yy" sourceLinked="1"/>
        <c:majorTickMark val="none"/>
        <c:minorTickMark val="none"/>
        <c:tickLblPos val="none"/>
        <c:crossAx val="476122912"/>
        <c:crosses val="autoZero"/>
        <c:auto val="1"/>
        <c:lblOffset val="100"/>
        <c:baseTimeUnit val="years"/>
      </c:dateAx>
      <c:valAx>
        <c:axId val="4761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97.35</c:v>
                </c:pt>
                <c:pt idx="1">
                  <c:v>97.98</c:v>
                </c:pt>
                <c:pt idx="2">
                  <c:v>97.82</c:v>
                </c:pt>
                <c:pt idx="3">
                  <c:v>96.8</c:v>
                </c:pt>
                <c:pt idx="4">
                  <c:v>95.93</c:v>
                </c:pt>
              </c:numCache>
            </c:numRef>
          </c:val>
          <c:extLst>
            <c:ext xmlns:c16="http://schemas.microsoft.com/office/drawing/2014/chart" uri="{C3380CC4-5D6E-409C-BE32-E72D297353CC}">
              <c16:uniqueId val="{00000000-2508-4B5D-9424-C5B5967124D4}"/>
            </c:ext>
          </c:extLst>
        </c:ser>
        <c:dLbls>
          <c:showLegendKey val="0"/>
          <c:showVal val="0"/>
          <c:showCatName val="0"/>
          <c:showSerName val="0"/>
          <c:showPercent val="0"/>
          <c:showBubbleSize val="0"/>
        </c:dLbls>
        <c:gapWidth val="150"/>
        <c:axId val="476124088"/>
        <c:axId val="4761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2508-4B5D-9424-C5B5967124D4}"/>
            </c:ext>
          </c:extLst>
        </c:ser>
        <c:dLbls>
          <c:showLegendKey val="0"/>
          <c:showVal val="0"/>
          <c:showCatName val="0"/>
          <c:showSerName val="0"/>
          <c:showPercent val="0"/>
          <c:showBubbleSize val="0"/>
        </c:dLbls>
        <c:marker val="1"/>
        <c:smooth val="0"/>
        <c:axId val="476124088"/>
        <c:axId val="476124480"/>
      </c:lineChart>
      <c:dateAx>
        <c:axId val="476124088"/>
        <c:scaling>
          <c:orientation val="minMax"/>
        </c:scaling>
        <c:delete val="1"/>
        <c:axPos val="b"/>
        <c:numFmt formatCode="&quot;H&quot;yy" sourceLinked="1"/>
        <c:majorTickMark val="none"/>
        <c:minorTickMark val="none"/>
        <c:tickLblPos val="none"/>
        <c:crossAx val="476124480"/>
        <c:crosses val="autoZero"/>
        <c:auto val="1"/>
        <c:lblOffset val="100"/>
        <c:baseTimeUnit val="years"/>
      </c:dateAx>
      <c:valAx>
        <c:axId val="476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2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104.48</c:v>
                </c:pt>
                <c:pt idx="1">
                  <c:v>105.42</c:v>
                </c:pt>
                <c:pt idx="2">
                  <c:v>108.54</c:v>
                </c:pt>
                <c:pt idx="3">
                  <c:v>105.76</c:v>
                </c:pt>
                <c:pt idx="4">
                  <c:v>112.82</c:v>
                </c:pt>
              </c:numCache>
            </c:numRef>
          </c:val>
          <c:extLst>
            <c:ext xmlns:c16="http://schemas.microsoft.com/office/drawing/2014/chart" uri="{C3380CC4-5D6E-409C-BE32-E72D297353CC}">
              <c16:uniqueId val="{00000000-8162-498C-A76B-9AF8571178DC}"/>
            </c:ext>
          </c:extLst>
        </c:ser>
        <c:dLbls>
          <c:showLegendKey val="0"/>
          <c:showVal val="0"/>
          <c:showCatName val="0"/>
          <c:showSerName val="0"/>
          <c:showPercent val="0"/>
          <c:showBubbleSize val="0"/>
        </c:dLbls>
        <c:gapWidth val="150"/>
        <c:axId val="474820944"/>
        <c:axId val="4753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8162-498C-A76B-9AF8571178DC}"/>
            </c:ext>
          </c:extLst>
        </c:ser>
        <c:dLbls>
          <c:showLegendKey val="0"/>
          <c:showVal val="0"/>
          <c:showCatName val="0"/>
          <c:showSerName val="0"/>
          <c:showPercent val="0"/>
          <c:showBubbleSize val="0"/>
        </c:dLbls>
        <c:marker val="1"/>
        <c:smooth val="0"/>
        <c:axId val="474820944"/>
        <c:axId val="475303592"/>
      </c:lineChart>
      <c:dateAx>
        <c:axId val="474820944"/>
        <c:scaling>
          <c:orientation val="minMax"/>
        </c:scaling>
        <c:delete val="1"/>
        <c:axPos val="b"/>
        <c:numFmt formatCode="&quot;H&quot;yy" sourceLinked="1"/>
        <c:majorTickMark val="none"/>
        <c:minorTickMark val="none"/>
        <c:tickLblPos val="none"/>
        <c:crossAx val="475303592"/>
        <c:crosses val="autoZero"/>
        <c:auto val="1"/>
        <c:lblOffset val="100"/>
        <c:baseTimeUnit val="years"/>
      </c:dateAx>
      <c:valAx>
        <c:axId val="47530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82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57.99</c:v>
                </c:pt>
                <c:pt idx="1">
                  <c:v>58.92</c:v>
                </c:pt>
                <c:pt idx="2">
                  <c:v>58.26</c:v>
                </c:pt>
                <c:pt idx="3">
                  <c:v>58.44</c:v>
                </c:pt>
                <c:pt idx="4">
                  <c:v>58.78</c:v>
                </c:pt>
              </c:numCache>
            </c:numRef>
          </c:val>
          <c:extLst>
            <c:ext xmlns:c16="http://schemas.microsoft.com/office/drawing/2014/chart" uri="{C3380CC4-5D6E-409C-BE32-E72D297353CC}">
              <c16:uniqueId val="{00000000-ABF4-436A-BBAE-67E780BE744F}"/>
            </c:ext>
          </c:extLst>
        </c:ser>
        <c:dLbls>
          <c:showLegendKey val="0"/>
          <c:showVal val="0"/>
          <c:showCatName val="0"/>
          <c:showSerName val="0"/>
          <c:showPercent val="0"/>
          <c:showBubbleSize val="0"/>
        </c:dLbls>
        <c:gapWidth val="150"/>
        <c:axId val="475304768"/>
        <c:axId val="4753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ABF4-436A-BBAE-67E780BE744F}"/>
            </c:ext>
          </c:extLst>
        </c:ser>
        <c:dLbls>
          <c:showLegendKey val="0"/>
          <c:showVal val="0"/>
          <c:showCatName val="0"/>
          <c:showSerName val="0"/>
          <c:showPercent val="0"/>
          <c:showBubbleSize val="0"/>
        </c:dLbls>
        <c:marker val="1"/>
        <c:smooth val="0"/>
        <c:axId val="475304768"/>
        <c:axId val="475305160"/>
      </c:lineChart>
      <c:dateAx>
        <c:axId val="475304768"/>
        <c:scaling>
          <c:orientation val="minMax"/>
        </c:scaling>
        <c:delete val="1"/>
        <c:axPos val="b"/>
        <c:numFmt formatCode="&quot;H&quot;yy" sourceLinked="1"/>
        <c:majorTickMark val="none"/>
        <c:minorTickMark val="none"/>
        <c:tickLblPos val="none"/>
        <c:crossAx val="475305160"/>
        <c:crosses val="autoZero"/>
        <c:auto val="1"/>
        <c:lblOffset val="100"/>
        <c:baseTimeUnit val="years"/>
      </c:dateAx>
      <c:valAx>
        <c:axId val="4753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19.97</c:v>
                </c:pt>
                <c:pt idx="1">
                  <c:v>20.78</c:v>
                </c:pt>
                <c:pt idx="2">
                  <c:v>21.64</c:v>
                </c:pt>
                <c:pt idx="3">
                  <c:v>22.06</c:v>
                </c:pt>
                <c:pt idx="4">
                  <c:v>23.31</c:v>
                </c:pt>
              </c:numCache>
            </c:numRef>
          </c:val>
          <c:extLst>
            <c:ext xmlns:c16="http://schemas.microsoft.com/office/drawing/2014/chart" uri="{C3380CC4-5D6E-409C-BE32-E72D297353CC}">
              <c16:uniqueId val="{00000000-B5D2-4E2B-909D-34B038DD92AB}"/>
            </c:ext>
          </c:extLst>
        </c:ser>
        <c:dLbls>
          <c:showLegendKey val="0"/>
          <c:showVal val="0"/>
          <c:showCatName val="0"/>
          <c:showSerName val="0"/>
          <c:showPercent val="0"/>
          <c:showBubbleSize val="0"/>
        </c:dLbls>
        <c:gapWidth val="150"/>
        <c:axId val="475306336"/>
        <c:axId val="4753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5D2-4E2B-909D-34B038DD92AB}"/>
            </c:ext>
          </c:extLst>
        </c:ser>
        <c:dLbls>
          <c:showLegendKey val="0"/>
          <c:showVal val="0"/>
          <c:showCatName val="0"/>
          <c:showSerName val="0"/>
          <c:showPercent val="0"/>
          <c:showBubbleSize val="0"/>
        </c:dLbls>
        <c:marker val="1"/>
        <c:smooth val="0"/>
        <c:axId val="475306336"/>
        <c:axId val="475306728"/>
      </c:lineChart>
      <c:dateAx>
        <c:axId val="475306336"/>
        <c:scaling>
          <c:orientation val="minMax"/>
        </c:scaling>
        <c:delete val="1"/>
        <c:axPos val="b"/>
        <c:numFmt formatCode="&quot;H&quot;yy" sourceLinked="1"/>
        <c:majorTickMark val="none"/>
        <c:minorTickMark val="none"/>
        <c:tickLblPos val="none"/>
        <c:crossAx val="475306728"/>
        <c:crosses val="autoZero"/>
        <c:auto val="1"/>
        <c:lblOffset val="100"/>
        <c:baseTimeUnit val="years"/>
      </c:dateAx>
      <c:valAx>
        <c:axId val="4753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7-4C65-8938-82D04CDC562D}"/>
            </c:ext>
          </c:extLst>
        </c:ser>
        <c:dLbls>
          <c:showLegendKey val="0"/>
          <c:showVal val="0"/>
          <c:showCatName val="0"/>
          <c:showSerName val="0"/>
          <c:showPercent val="0"/>
          <c:showBubbleSize val="0"/>
        </c:dLbls>
        <c:gapWidth val="150"/>
        <c:axId val="475797536"/>
        <c:axId val="4757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CF47-4C65-8938-82D04CDC562D}"/>
            </c:ext>
          </c:extLst>
        </c:ser>
        <c:dLbls>
          <c:showLegendKey val="0"/>
          <c:showVal val="0"/>
          <c:showCatName val="0"/>
          <c:showSerName val="0"/>
          <c:showPercent val="0"/>
          <c:showBubbleSize val="0"/>
        </c:dLbls>
        <c:marker val="1"/>
        <c:smooth val="0"/>
        <c:axId val="475797536"/>
        <c:axId val="475797928"/>
      </c:lineChart>
      <c:dateAx>
        <c:axId val="475797536"/>
        <c:scaling>
          <c:orientation val="minMax"/>
        </c:scaling>
        <c:delete val="1"/>
        <c:axPos val="b"/>
        <c:numFmt formatCode="&quot;H&quot;yy" sourceLinked="1"/>
        <c:majorTickMark val="none"/>
        <c:minorTickMark val="none"/>
        <c:tickLblPos val="none"/>
        <c:crossAx val="475797928"/>
        <c:crosses val="autoZero"/>
        <c:auto val="1"/>
        <c:lblOffset val="100"/>
        <c:baseTimeUnit val="years"/>
      </c:dateAx>
      <c:valAx>
        <c:axId val="47579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7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563.78</c:v>
                </c:pt>
                <c:pt idx="1">
                  <c:v>583.21</c:v>
                </c:pt>
                <c:pt idx="2">
                  <c:v>613.14</c:v>
                </c:pt>
                <c:pt idx="3">
                  <c:v>470.83</c:v>
                </c:pt>
                <c:pt idx="4">
                  <c:v>577.70000000000005</c:v>
                </c:pt>
              </c:numCache>
            </c:numRef>
          </c:val>
          <c:extLst>
            <c:ext xmlns:c16="http://schemas.microsoft.com/office/drawing/2014/chart" uri="{C3380CC4-5D6E-409C-BE32-E72D297353CC}">
              <c16:uniqueId val="{00000000-7691-4C2A-80DC-14FCBA5A74A6}"/>
            </c:ext>
          </c:extLst>
        </c:ser>
        <c:dLbls>
          <c:showLegendKey val="0"/>
          <c:showVal val="0"/>
          <c:showCatName val="0"/>
          <c:showSerName val="0"/>
          <c:showPercent val="0"/>
          <c:showBubbleSize val="0"/>
        </c:dLbls>
        <c:gapWidth val="150"/>
        <c:axId val="475799104"/>
        <c:axId val="4757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691-4C2A-80DC-14FCBA5A74A6}"/>
            </c:ext>
          </c:extLst>
        </c:ser>
        <c:dLbls>
          <c:showLegendKey val="0"/>
          <c:showVal val="0"/>
          <c:showCatName val="0"/>
          <c:showSerName val="0"/>
          <c:showPercent val="0"/>
          <c:showBubbleSize val="0"/>
        </c:dLbls>
        <c:marker val="1"/>
        <c:smooth val="0"/>
        <c:axId val="475799104"/>
        <c:axId val="475799496"/>
      </c:lineChart>
      <c:dateAx>
        <c:axId val="475799104"/>
        <c:scaling>
          <c:orientation val="minMax"/>
        </c:scaling>
        <c:delete val="1"/>
        <c:axPos val="b"/>
        <c:numFmt formatCode="&quot;H&quot;yy" sourceLinked="1"/>
        <c:majorTickMark val="none"/>
        <c:minorTickMark val="none"/>
        <c:tickLblPos val="none"/>
        <c:crossAx val="475799496"/>
        <c:crosses val="autoZero"/>
        <c:auto val="1"/>
        <c:lblOffset val="100"/>
        <c:baseTimeUnit val="years"/>
      </c:dateAx>
      <c:valAx>
        <c:axId val="475799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261.26</c:v>
                </c:pt>
                <c:pt idx="1">
                  <c:v>271.41000000000003</c:v>
                </c:pt>
                <c:pt idx="2">
                  <c:v>275.18</c:v>
                </c:pt>
                <c:pt idx="3">
                  <c:v>278.20999999999998</c:v>
                </c:pt>
                <c:pt idx="4">
                  <c:v>315.42</c:v>
                </c:pt>
              </c:numCache>
            </c:numRef>
          </c:val>
          <c:extLst>
            <c:ext xmlns:c16="http://schemas.microsoft.com/office/drawing/2014/chart" uri="{C3380CC4-5D6E-409C-BE32-E72D297353CC}">
              <c16:uniqueId val="{00000000-E1C3-4A1A-AF76-8EE7439473D7}"/>
            </c:ext>
          </c:extLst>
        </c:ser>
        <c:dLbls>
          <c:showLegendKey val="0"/>
          <c:showVal val="0"/>
          <c:showCatName val="0"/>
          <c:showSerName val="0"/>
          <c:showPercent val="0"/>
          <c:showBubbleSize val="0"/>
        </c:dLbls>
        <c:gapWidth val="150"/>
        <c:axId val="475800672"/>
        <c:axId val="4759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E1C3-4A1A-AF76-8EE7439473D7}"/>
            </c:ext>
          </c:extLst>
        </c:ser>
        <c:dLbls>
          <c:showLegendKey val="0"/>
          <c:showVal val="0"/>
          <c:showCatName val="0"/>
          <c:showSerName val="0"/>
          <c:showPercent val="0"/>
          <c:showBubbleSize val="0"/>
        </c:dLbls>
        <c:marker val="1"/>
        <c:smooth val="0"/>
        <c:axId val="475800672"/>
        <c:axId val="475970536"/>
      </c:lineChart>
      <c:dateAx>
        <c:axId val="475800672"/>
        <c:scaling>
          <c:orientation val="minMax"/>
        </c:scaling>
        <c:delete val="1"/>
        <c:axPos val="b"/>
        <c:numFmt formatCode="&quot;H&quot;yy" sourceLinked="1"/>
        <c:majorTickMark val="none"/>
        <c:minorTickMark val="none"/>
        <c:tickLblPos val="none"/>
        <c:crossAx val="475970536"/>
        <c:crosses val="autoZero"/>
        <c:auto val="1"/>
        <c:lblOffset val="100"/>
        <c:baseTimeUnit val="years"/>
      </c:dateAx>
      <c:valAx>
        <c:axId val="47597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8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99.89</c:v>
                </c:pt>
                <c:pt idx="1">
                  <c:v>99.66</c:v>
                </c:pt>
                <c:pt idx="2">
                  <c:v>102.22</c:v>
                </c:pt>
                <c:pt idx="3">
                  <c:v>99.88</c:v>
                </c:pt>
                <c:pt idx="4">
                  <c:v>92.38</c:v>
                </c:pt>
              </c:numCache>
            </c:numRef>
          </c:val>
          <c:extLst>
            <c:ext xmlns:c16="http://schemas.microsoft.com/office/drawing/2014/chart" uri="{C3380CC4-5D6E-409C-BE32-E72D297353CC}">
              <c16:uniqueId val="{00000000-2B61-41C7-9D19-E66A457ABD64}"/>
            </c:ext>
          </c:extLst>
        </c:ser>
        <c:dLbls>
          <c:showLegendKey val="0"/>
          <c:showVal val="0"/>
          <c:showCatName val="0"/>
          <c:showSerName val="0"/>
          <c:showPercent val="0"/>
          <c:showBubbleSize val="0"/>
        </c:dLbls>
        <c:gapWidth val="150"/>
        <c:axId val="475971712"/>
        <c:axId val="47597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2B61-41C7-9D19-E66A457ABD64}"/>
            </c:ext>
          </c:extLst>
        </c:ser>
        <c:dLbls>
          <c:showLegendKey val="0"/>
          <c:showVal val="0"/>
          <c:showCatName val="0"/>
          <c:showSerName val="0"/>
          <c:showPercent val="0"/>
          <c:showBubbleSize val="0"/>
        </c:dLbls>
        <c:marker val="1"/>
        <c:smooth val="0"/>
        <c:axId val="475971712"/>
        <c:axId val="475972104"/>
      </c:lineChart>
      <c:dateAx>
        <c:axId val="475971712"/>
        <c:scaling>
          <c:orientation val="minMax"/>
        </c:scaling>
        <c:delete val="1"/>
        <c:axPos val="b"/>
        <c:numFmt formatCode="&quot;H&quot;yy" sourceLinked="1"/>
        <c:majorTickMark val="none"/>
        <c:minorTickMark val="none"/>
        <c:tickLblPos val="none"/>
        <c:crossAx val="475972104"/>
        <c:crosses val="autoZero"/>
        <c:auto val="1"/>
        <c:lblOffset val="100"/>
        <c:baseTimeUnit val="years"/>
      </c:dateAx>
      <c:valAx>
        <c:axId val="47597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152.46</c:v>
                </c:pt>
                <c:pt idx="1">
                  <c:v>153.03</c:v>
                </c:pt>
                <c:pt idx="2">
                  <c:v>148.5</c:v>
                </c:pt>
                <c:pt idx="3">
                  <c:v>151.88999999999999</c:v>
                </c:pt>
                <c:pt idx="4">
                  <c:v>141.72999999999999</c:v>
                </c:pt>
              </c:numCache>
            </c:numRef>
          </c:val>
          <c:extLst>
            <c:ext xmlns:c16="http://schemas.microsoft.com/office/drawing/2014/chart" uri="{C3380CC4-5D6E-409C-BE32-E72D297353CC}">
              <c16:uniqueId val="{00000000-FD05-42B9-8089-B26AD5E93A59}"/>
            </c:ext>
          </c:extLst>
        </c:ser>
        <c:dLbls>
          <c:showLegendKey val="0"/>
          <c:showVal val="0"/>
          <c:showCatName val="0"/>
          <c:showSerName val="0"/>
          <c:showPercent val="0"/>
          <c:showBubbleSize val="0"/>
        </c:dLbls>
        <c:gapWidth val="150"/>
        <c:axId val="475973280"/>
        <c:axId val="47597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FD05-42B9-8089-B26AD5E93A59}"/>
            </c:ext>
          </c:extLst>
        </c:ser>
        <c:dLbls>
          <c:showLegendKey val="0"/>
          <c:showVal val="0"/>
          <c:showCatName val="0"/>
          <c:showSerName val="0"/>
          <c:showPercent val="0"/>
          <c:showBubbleSize val="0"/>
        </c:dLbls>
        <c:marker val="1"/>
        <c:smooth val="0"/>
        <c:axId val="475973280"/>
        <c:axId val="475973672"/>
      </c:lineChart>
      <c:dateAx>
        <c:axId val="475973280"/>
        <c:scaling>
          <c:orientation val="minMax"/>
        </c:scaling>
        <c:delete val="1"/>
        <c:axPos val="b"/>
        <c:numFmt formatCode="&quot;H&quot;yy" sourceLinked="1"/>
        <c:majorTickMark val="none"/>
        <c:minorTickMark val="none"/>
        <c:tickLblPos val="none"/>
        <c:crossAx val="475973672"/>
        <c:crosses val="autoZero"/>
        <c:auto val="1"/>
        <c:lblOffset val="100"/>
        <c:baseTimeUnit val="years"/>
      </c:dateAx>
      <c:valAx>
        <c:axId val="47597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大阪府　寝屋川市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230463</v>
      </c>
      <c r="AM8" s="61"/>
      <c r="AN8" s="61"/>
      <c r="AO8" s="61"/>
      <c r="AP8" s="61"/>
      <c r="AQ8" s="61"/>
      <c r="AR8" s="61"/>
      <c r="AS8" s="61"/>
      <c r="AT8" s="52">
        <f>データ!$S$6</f>
        <v>24.7</v>
      </c>
      <c r="AU8" s="53"/>
      <c r="AV8" s="53"/>
      <c r="AW8" s="53"/>
      <c r="AX8" s="53"/>
      <c r="AY8" s="53"/>
      <c r="AZ8" s="53"/>
      <c r="BA8" s="53"/>
      <c r="BB8" s="54">
        <f>データ!$T$6</f>
        <v>9330.49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52.71</v>
      </c>
      <c r="J10" s="53"/>
      <c r="K10" s="53"/>
      <c r="L10" s="53"/>
      <c r="M10" s="53"/>
      <c r="N10" s="53"/>
      <c r="O10" s="64"/>
      <c r="P10" s="54">
        <f>データ!$P$6</f>
        <v>100</v>
      </c>
      <c r="Q10" s="54"/>
      <c r="R10" s="54"/>
      <c r="S10" s="54"/>
      <c r="T10" s="54"/>
      <c r="U10" s="54"/>
      <c r="V10" s="54"/>
      <c r="W10" s="61">
        <f>データ!$Q$6</f>
        <v>2600</v>
      </c>
      <c r="X10" s="61"/>
      <c r="Y10" s="61"/>
      <c r="Z10" s="61"/>
      <c r="AA10" s="61"/>
      <c r="AB10" s="61"/>
      <c r="AC10" s="61"/>
      <c r="AD10" s="2"/>
      <c r="AE10" s="2"/>
      <c r="AF10" s="2"/>
      <c r="AG10" s="2"/>
      <c r="AH10" s="4"/>
      <c r="AI10" s="4"/>
      <c r="AJ10" s="4"/>
      <c r="AK10" s="4"/>
      <c r="AL10" s="61">
        <f>データ!$U$6</f>
        <v>229654</v>
      </c>
      <c r="AM10" s="61"/>
      <c r="AN10" s="61"/>
      <c r="AO10" s="61"/>
      <c r="AP10" s="61"/>
      <c r="AQ10" s="61"/>
      <c r="AR10" s="61"/>
      <c r="AS10" s="61"/>
      <c r="AT10" s="52">
        <f>データ!$V$6</f>
        <v>24.7</v>
      </c>
      <c r="AU10" s="53"/>
      <c r="AV10" s="53"/>
      <c r="AW10" s="53"/>
      <c r="AX10" s="53"/>
      <c r="AY10" s="53"/>
      <c r="AZ10" s="53"/>
      <c r="BA10" s="53"/>
      <c r="BB10" s="54">
        <f>データ!$W$6</f>
        <v>9297.73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112</v>
      </c>
      <c r="BM16" s="68"/>
      <c r="BN16" s="68"/>
      <c r="BO16" s="68"/>
      <c r="BP16" s="68"/>
      <c r="BQ16" s="68"/>
      <c r="BR16" s="68"/>
      <c r="BS16" s="68"/>
      <c r="BT16" s="68"/>
      <c r="BU16" s="68"/>
      <c r="BV16" s="68"/>
      <c r="BW16" s="68"/>
      <c r="BX16" s="68"/>
      <c r="BY16" s="68"/>
      <c r="BZ16" s="6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114</v>
      </c>
      <c r="BM47" s="68"/>
      <c r="BN47" s="68"/>
      <c r="BO47" s="68"/>
      <c r="BP47" s="68"/>
      <c r="BQ47" s="68"/>
      <c r="BR47" s="68"/>
      <c r="BS47" s="68"/>
      <c r="BT47" s="68"/>
      <c r="BU47" s="68"/>
      <c r="BV47" s="68"/>
      <c r="BW47" s="68"/>
      <c r="BX47" s="68"/>
      <c r="BY47" s="68"/>
      <c r="BZ47" s="6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67"/>
      <c r="BM60" s="68"/>
      <c r="BN60" s="68"/>
      <c r="BO60" s="68"/>
      <c r="BP60" s="68"/>
      <c r="BQ60" s="68"/>
      <c r="BR60" s="68"/>
      <c r="BS60" s="68"/>
      <c r="BT60" s="68"/>
      <c r="BU60" s="68"/>
      <c r="BV60" s="68"/>
      <c r="BW60" s="68"/>
      <c r="BX60" s="68"/>
      <c r="BY60" s="68"/>
      <c r="BZ60" s="69"/>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67"/>
      <c r="BM61" s="68"/>
      <c r="BN61" s="68"/>
      <c r="BO61" s="68"/>
      <c r="BP61" s="68"/>
      <c r="BQ61" s="68"/>
      <c r="BR61" s="68"/>
      <c r="BS61" s="68"/>
      <c r="BT61" s="68"/>
      <c r="BU61" s="68"/>
      <c r="BV61" s="68"/>
      <c r="BW61" s="68"/>
      <c r="BX61" s="68"/>
      <c r="BY61" s="68"/>
      <c r="BZ61" s="6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113</v>
      </c>
      <c r="BM66" s="68"/>
      <c r="BN66" s="68"/>
      <c r="BO66" s="68"/>
      <c r="BP66" s="68"/>
      <c r="BQ66" s="68"/>
      <c r="BR66" s="68"/>
      <c r="BS66" s="68"/>
      <c r="BT66" s="68"/>
      <c r="BU66" s="68"/>
      <c r="BV66" s="68"/>
      <c r="BW66" s="68"/>
      <c r="BX66" s="68"/>
      <c r="BY66" s="68"/>
      <c r="BZ66" s="69"/>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Jlzl3I7MIffXzatzCvgKE6nc3fuh72jz9s6ozc+/aqR54jkO3tjrEeDZwymo/XCTfpt9b4bJ3ijBI6HQF6L5w==" saltValue="RHLdwvd2LitnvuZGCzpo2w=="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272159</v>
      </c>
      <c r="D6" s="34">
        <f t="shared" si="3"/>
        <v>46</v>
      </c>
      <c r="E6" s="34">
        <f t="shared" si="3"/>
        <v>1</v>
      </c>
      <c r="F6" s="34">
        <f t="shared" si="3"/>
        <v>0</v>
      </c>
      <c r="G6" s="34">
        <f t="shared" si="3"/>
        <v>1</v>
      </c>
      <c r="H6" s="34" t="str">
        <f t="shared" si="3"/>
        <v>大阪府　寝屋川市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52.71</v>
      </c>
      <c r="P6" s="35">
        <f t="shared" si="3"/>
        <v>100</v>
      </c>
      <c r="Q6" s="35">
        <f t="shared" si="3"/>
        <v>2600</v>
      </c>
      <c r="R6" s="35">
        <f t="shared" si="3"/>
        <v>230463</v>
      </c>
      <c r="S6" s="35">
        <f t="shared" si="3"/>
        <v>24.7</v>
      </c>
      <c r="T6" s="35">
        <f t="shared" si="3"/>
        <v>9330.49</v>
      </c>
      <c r="U6" s="35">
        <f t="shared" si="3"/>
        <v>229654</v>
      </c>
      <c r="V6" s="35">
        <f t="shared" si="3"/>
        <v>24.7</v>
      </c>
      <c r="W6" s="35">
        <f t="shared" si="3"/>
        <v>9297.73</v>
      </c>
      <c r="X6" s="36">
        <f>IF(X7="",NA(),X7)</f>
        <v>104.48</v>
      </c>
      <c r="Y6" s="36">
        <f t="shared" ref="Y6:AG6" si="4">IF(Y7="",NA(),Y7)</f>
        <v>105.42</v>
      </c>
      <c r="Z6" s="36">
        <f t="shared" si="4"/>
        <v>108.54</v>
      </c>
      <c r="AA6" s="36">
        <f t="shared" si="4"/>
        <v>105.76</v>
      </c>
      <c r="AB6" s="36">
        <f t="shared" si="4"/>
        <v>112.82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563.78</v>
      </c>
      <c r="AU6" s="36">
        <f t="shared" ref="AU6:BC6" si="6">IF(AU7="",NA(),AU7)</f>
        <v>583.21</v>
      </c>
      <c r="AV6" s="36">
        <f t="shared" si="6"/>
        <v>613.14</v>
      </c>
      <c r="AW6" s="36">
        <f t="shared" si="6"/>
        <v>470.83</v>
      </c>
      <c r="AX6" s="36">
        <f t="shared" si="6"/>
        <v>577.70000000000005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261.26</v>
      </c>
      <c r="BF6" s="36">
        <f t="shared" ref="BF6:BN6" si="7">IF(BF7="",NA(),BF7)</f>
        <v>271.41000000000003</v>
      </c>
      <c r="BG6" s="36">
        <f t="shared" si="7"/>
        <v>275.18</v>
      </c>
      <c r="BH6" s="36">
        <f t="shared" si="7"/>
        <v>278.20999999999998</v>
      </c>
      <c r="BI6" s="36">
        <f t="shared" si="7"/>
        <v>315.42</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99.89</v>
      </c>
      <c r="BQ6" s="36">
        <f t="shared" ref="BQ6:BY6" si="8">IF(BQ7="",NA(),BQ7)</f>
        <v>99.66</v>
      </c>
      <c r="BR6" s="36">
        <f t="shared" si="8"/>
        <v>102.22</v>
      </c>
      <c r="BS6" s="36">
        <f t="shared" si="8"/>
        <v>99.88</v>
      </c>
      <c r="BT6" s="36">
        <f t="shared" si="8"/>
        <v>92.38</v>
      </c>
      <c r="BU6" s="36">
        <f t="shared" si="8"/>
        <v>107.61</v>
      </c>
      <c r="BV6" s="36">
        <f t="shared" si="8"/>
        <v>106.02</v>
      </c>
      <c r="BW6" s="36">
        <f t="shared" si="8"/>
        <v>104.84</v>
      </c>
      <c r="BX6" s="36">
        <f t="shared" si="8"/>
        <v>106.11</v>
      </c>
      <c r="BY6" s="36">
        <f t="shared" si="8"/>
        <v>103.75</v>
      </c>
      <c r="BZ6" s="35" t="str">
        <f>IF(BZ7="","",IF(BZ7="-","【-】","【"&amp;SUBSTITUTE(TEXT(BZ7,"#,##0.00"),"-","△")&amp;"】"))</f>
        <v>【100.05】</v>
      </c>
      <c r="CA6" s="36">
        <f>IF(CA7="",NA(),CA7)</f>
        <v>152.46</v>
      </c>
      <c r="CB6" s="36">
        <f t="shared" ref="CB6:CJ6" si="9">IF(CB7="",NA(),CB7)</f>
        <v>153.03</v>
      </c>
      <c r="CC6" s="36">
        <f t="shared" si="9"/>
        <v>148.5</v>
      </c>
      <c r="CD6" s="36">
        <f t="shared" si="9"/>
        <v>151.88999999999999</v>
      </c>
      <c r="CE6" s="36">
        <f t="shared" si="9"/>
        <v>141.72999999999999</v>
      </c>
      <c r="CF6" s="36">
        <f t="shared" si="9"/>
        <v>155.69</v>
      </c>
      <c r="CG6" s="36">
        <f t="shared" si="9"/>
        <v>158.6</v>
      </c>
      <c r="CH6" s="36">
        <f t="shared" si="9"/>
        <v>161.82</v>
      </c>
      <c r="CI6" s="36">
        <f t="shared" si="9"/>
        <v>161.03</v>
      </c>
      <c r="CJ6" s="36">
        <f t="shared" si="9"/>
        <v>159.93</v>
      </c>
      <c r="CK6" s="35" t="str">
        <f>IF(CK7="","",IF(CK7="-","【-】","【"&amp;SUBSTITUTE(TEXT(CK7,"#,##0.00"),"-","△")&amp;"】"))</f>
        <v>【166.40】</v>
      </c>
      <c r="CL6" s="36">
        <f>IF(CL7="",NA(),CL7)</f>
        <v>52.11</v>
      </c>
      <c r="CM6" s="36">
        <f t="shared" ref="CM6:CU6" si="10">IF(CM7="",NA(),CM7)</f>
        <v>51.32</v>
      </c>
      <c r="CN6" s="36">
        <f t="shared" si="10"/>
        <v>50.79</v>
      </c>
      <c r="CO6" s="36">
        <f t="shared" si="10"/>
        <v>50.66</v>
      </c>
      <c r="CP6" s="36">
        <f t="shared" si="10"/>
        <v>51.82</v>
      </c>
      <c r="CQ6" s="36">
        <f t="shared" si="10"/>
        <v>62.46</v>
      </c>
      <c r="CR6" s="36">
        <f t="shared" si="10"/>
        <v>62.88</v>
      </c>
      <c r="CS6" s="36">
        <f t="shared" si="10"/>
        <v>62.32</v>
      </c>
      <c r="CT6" s="36">
        <f t="shared" si="10"/>
        <v>61.71</v>
      </c>
      <c r="CU6" s="36">
        <f t="shared" si="10"/>
        <v>63.12</v>
      </c>
      <c r="CV6" s="35" t="str">
        <f>IF(CV7="","",IF(CV7="-","【-】","【"&amp;SUBSTITUTE(TEXT(CV7,"#,##0.00"),"-","△")&amp;"】"))</f>
        <v>【60.69】</v>
      </c>
      <c r="CW6" s="36">
        <f>IF(CW7="",NA(),CW7)</f>
        <v>97.35</v>
      </c>
      <c r="CX6" s="36">
        <f t="shared" ref="CX6:DF6" si="11">IF(CX7="",NA(),CX7)</f>
        <v>97.98</v>
      </c>
      <c r="CY6" s="36">
        <f t="shared" si="11"/>
        <v>97.82</v>
      </c>
      <c r="CZ6" s="36">
        <f t="shared" si="11"/>
        <v>96.8</v>
      </c>
      <c r="DA6" s="36">
        <f t="shared" si="11"/>
        <v>95.93</v>
      </c>
      <c r="DB6" s="36">
        <f t="shared" si="11"/>
        <v>90.62</v>
      </c>
      <c r="DC6" s="36">
        <f t="shared" si="11"/>
        <v>90.13</v>
      </c>
      <c r="DD6" s="36">
        <f t="shared" si="11"/>
        <v>90.19</v>
      </c>
      <c r="DE6" s="36">
        <f t="shared" si="11"/>
        <v>90.03</v>
      </c>
      <c r="DF6" s="36">
        <f t="shared" si="11"/>
        <v>90.09</v>
      </c>
      <c r="DG6" s="35" t="str">
        <f>IF(DG7="","",IF(DG7="-","【-】","【"&amp;SUBSTITUTE(TEXT(DG7,"#,##0.00"),"-","△")&amp;"】"))</f>
        <v>【89.82】</v>
      </c>
      <c r="DH6" s="36">
        <f>IF(DH7="",NA(),DH7)</f>
        <v>57.99</v>
      </c>
      <c r="DI6" s="36">
        <f t="shared" ref="DI6:DQ6" si="12">IF(DI7="",NA(),DI7)</f>
        <v>58.92</v>
      </c>
      <c r="DJ6" s="36">
        <f t="shared" si="12"/>
        <v>58.26</v>
      </c>
      <c r="DK6" s="36">
        <f t="shared" si="12"/>
        <v>58.44</v>
      </c>
      <c r="DL6" s="36">
        <f t="shared" si="12"/>
        <v>58.78</v>
      </c>
      <c r="DM6" s="36">
        <f t="shared" si="12"/>
        <v>48.01</v>
      </c>
      <c r="DN6" s="36">
        <f t="shared" si="12"/>
        <v>48.01</v>
      </c>
      <c r="DO6" s="36">
        <f t="shared" si="12"/>
        <v>48.86</v>
      </c>
      <c r="DP6" s="36">
        <f t="shared" si="12"/>
        <v>49.6</v>
      </c>
      <c r="DQ6" s="36">
        <f t="shared" si="12"/>
        <v>50.31</v>
      </c>
      <c r="DR6" s="35" t="str">
        <f>IF(DR7="","",IF(DR7="-","【-】","【"&amp;SUBSTITUTE(TEXT(DR7,"#,##0.00"),"-","△")&amp;"】"))</f>
        <v>【50.19】</v>
      </c>
      <c r="DS6" s="36">
        <f>IF(DS7="",NA(),DS7)</f>
        <v>19.97</v>
      </c>
      <c r="DT6" s="36">
        <f t="shared" ref="DT6:EB6" si="13">IF(DT7="",NA(),DT7)</f>
        <v>20.78</v>
      </c>
      <c r="DU6" s="36">
        <f t="shared" si="13"/>
        <v>21.64</v>
      </c>
      <c r="DV6" s="36">
        <f t="shared" si="13"/>
        <v>22.06</v>
      </c>
      <c r="DW6" s="36">
        <f t="shared" si="13"/>
        <v>23.31</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0.49</v>
      </c>
      <c r="EE6" s="36">
        <f t="shared" ref="EE6:EM6" si="14">IF(EE7="",NA(),EE7)</f>
        <v>0.57999999999999996</v>
      </c>
      <c r="EF6" s="36">
        <f t="shared" si="14"/>
        <v>0.39</v>
      </c>
      <c r="EG6" s="36">
        <f t="shared" si="14"/>
        <v>0.89</v>
      </c>
      <c r="EH6" s="36">
        <f t="shared" si="14"/>
        <v>0.74</v>
      </c>
      <c r="EI6" s="36">
        <f t="shared" si="14"/>
        <v>0.67</v>
      </c>
      <c r="EJ6" s="36">
        <f t="shared" si="14"/>
        <v>0.65</v>
      </c>
      <c r="EK6" s="36">
        <f t="shared" si="14"/>
        <v>0.7</v>
      </c>
      <c r="EL6" s="36">
        <f t="shared" si="14"/>
        <v>0.72</v>
      </c>
      <c r="EM6" s="36">
        <f t="shared" si="14"/>
        <v>0.69</v>
      </c>
      <c r="EN6" s="35" t="str">
        <f>IF(EN7="","",IF(EN7="-","【-】","【"&amp;SUBSTITUTE(TEXT(EN7,"#,##0.00"),"-","△")&amp;"】"))</f>
        <v>【0.69】</v>
      </c>
    </row>
    <row r="7" spans="1:144" s="37" customFormat="1">
      <c r="A7" s="29"/>
      <c r="B7" s="38">
        <v>2020</v>
      </c>
      <c r="C7" s="38">
        <v>272159</v>
      </c>
      <c r="D7" s="38">
        <v>46</v>
      </c>
      <c r="E7" s="38">
        <v>1</v>
      </c>
      <c r="F7" s="38">
        <v>0</v>
      </c>
      <c r="G7" s="38">
        <v>1</v>
      </c>
      <c r="H7" s="38" t="s">
        <v>93</v>
      </c>
      <c r="I7" s="38" t="s">
        <v>94</v>
      </c>
      <c r="J7" s="38" t="s">
        <v>95</v>
      </c>
      <c r="K7" s="38" t="s">
        <v>96</v>
      </c>
      <c r="L7" s="38" t="s">
        <v>97</v>
      </c>
      <c r="M7" s="38" t="s">
        <v>98</v>
      </c>
      <c r="N7" s="39" t="s">
        <v>99</v>
      </c>
      <c r="O7" s="39">
        <v>52.71</v>
      </c>
      <c r="P7" s="39">
        <v>100</v>
      </c>
      <c r="Q7" s="39">
        <v>2600</v>
      </c>
      <c r="R7" s="39">
        <v>230463</v>
      </c>
      <c r="S7" s="39">
        <v>24.7</v>
      </c>
      <c r="T7" s="39">
        <v>9330.49</v>
      </c>
      <c r="U7" s="39">
        <v>229654</v>
      </c>
      <c r="V7" s="39">
        <v>24.7</v>
      </c>
      <c r="W7" s="39">
        <v>9297.73</v>
      </c>
      <c r="X7" s="39">
        <v>104.48</v>
      </c>
      <c r="Y7" s="39">
        <v>105.42</v>
      </c>
      <c r="Z7" s="39">
        <v>108.54</v>
      </c>
      <c r="AA7" s="39">
        <v>105.76</v>
      </c>
      <c r="AB7" s="39">
        <v>112.82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563.78</v>
      </c>
      <c r="AU7" s="39">
        <v>583.21</v>
      </c>
      <c r="AV7" s="39">
        <v>613.14</v>
      </c>
      <c r="AW7" s="39">
        <v>470.83</v>
      </c>
      <c r="AX7" s="39">
        <v>577.70000000000005</v>
      </c>
      <c r="AY7" s="39">
        <v>311.99</v>
      </c>
      <c r="AZ7" s="39">
        <v>307.83</v>
      </c>
      <c r="BA7" s="39">
        <v>318.89</v>
      </c>
      <c r="BB7" s="39">
        <v>309.10000000000002</v>
      </c>
      <c r="BC7" s="39">
        <v>306.08</v>
      </c>
      <c r="BD7" s="39">
        <v>260.31</v>
      </c>
      <c r="BE7" s="39">
        <v>261.26</v>
      </c>
      <c r="BF7" s="39">
        <v>271.41000000000003</v>
      </c>
      <c r="BG7" s="39">
        <v>275.18</v>
      </c>
      <c r="BH7" s="39">
        <v>278.20999999999998</v>
      </c>
      <c r="BI7" s="39">
        <v>315.42</v>
      </c>
      <c r="BJ7" s="39">
        <v>291.77999999999997</v>
      </c>
      <c r="BK7" s="39">
        <v>295.44</v>
      </c>
      <c r="BL7" s="39">
        <v>290.07</v>
      </c>
      <c r="BM7" s="39">
        <v>290.42</v>
      </c>
      <c r="BN7" s="39">
        <v>294.66000000000003</v>
      </c>
      <c r="BO7" s="39">
        <v>275.67</v>
      </c>
      <c r="BP7" s="39">
        <v>99.89</v>
      </c>
      <c r="BQ7" s="39">
        <v>99.66</v>
      </c>
      <c r="BR7" s="39">
        <v>102.22</v>
      </c>
      <c r="BS7" s="39">
        <v>99.88</v>
      </c>
      <c r="BT7" s="39">
        <v>92.38</v>
      </c>
      <c r="BU7" s="39">
        <v>107.61</v>
      </c>
      <c r="BV7" s="39">
        <v>106.02</v>
      </c>
      <c r="BW7" s="39">
        <v>104.84</v>
      </c>
      <c r="BX7" s="39">
        <v>106.11</v>
      </c>
      <c r="BY7" s="39">
        <v>103.75</v>
      </c>
      <c r="BZ7" s="39">
        <v>100.05</v>
      </c>
      <c r="CA7" s="39">
        <v>152.46</v>
      </c>
      <c r="CB7" s="39">
        <v>153.03</v>
      </c>
      <c r="CC7" s="39">
        <v>148.5</v>
      </c>
      <c r="CD7" s="39">
        <v>151.88999999999999</v>
      </c>
      <c r="CE7" s="39">
        <v>141.72999999999999</v>
      </c>
      <c r="CF7" s="39">
        <v>155.69</v>
      </c>
      <c r="CG7" s="39">
        <v>158.6</v>
      </c>
      <c r="CH7" s="39">
        <v>161.82</v>
      </c>
      <c r="CI7" s="39">
        <v>161.03</v>
      </c>
      <c r="CJ7" s="39">
        <v>159.93</v>
      </c>
      <c r="CK7" s="39">
        <v>166.4</v>
      </c>
      <c r="CL7" s="39">
        <v>52.11</v>
      </c>
      <c r="CM7" s="39">
        <v>51.32</v>
      </c>
      <c r="CN7" s="39">
        <v>50.79</v>
      </c>
      <c r="CO7" s="39">
        <v>50.66</v>
      </c>
      <c r="CP7" s="39">
        <v>51.82</v>
      </c>
      <c r="CQ7" s="39">
        <v>62.46</v>
      </c>
      <c r="CR7" s="39">
        <v>62.88</v>
      </c>
      <c r="CS7" s="39">
        <v>62.32</v>
      </c>
      <c r="CT7" s="39">
        <v>61.71</v>
      </c>
      <c r="CU7" s="39">
        <v>63.12</v>
      </c>
      <c r="CV7" s="39">
        <v>60.69</v>
      </c>
      <c r="CW7" s="39">
        <v>97.35</v>
      </c>
      <c r="CX7" s="39">
        <v>97.98</v>
      </c>
      <c r="CY7" s="39">
        <v>97.82</v>
      </c>
      <c r="CZ7" s="39">
        <v>96.8</v>
      </c>
      <c r="DA7" s="39">
        <v>95.93</v>
      </c>
      <c r="DB7" s="39">
        <v>90.62</v>
      </c>
      <c r="DC7" s="39">
        <v>90.13</v>
      </c>
      <c r="DD7" s="39">
        <v>90.19</v>
      </c>
      <c r="DE7" s="39">
        <v>90.03</v>
      </c>
      <c r="DF7" s="39">
        <v>90.09</v>
      </c>
      <c r="DG7" s="39">
        <v>89.82</v>
      </c>
      <c r="DH7" s="39">
        <v>57.99</v>
      </c>
      <c r="DI7" s="39">
        <v>58.92</v>
      </c>
      <c r="DJ7" s="39">
        <v>58.26</v>
      </c>
      <c r="DK7" s="39">
        <v>58.44</v>
      </c>
      <c r="DL7" s="39">
        <v>58.78</v>
      </c>
      <c r="DM7" s="39">
        <v>48.01</v>
      </c>
      <c r="DN7" s="39">
        <v>48.01</v>
      </c>
      <c r="DO7" s="39">
        <v>48.86</v>
      </c>
      <c r="DP7" s="39">
        <v>49.6</v>
      </c>
      <c r="DQ7" s="39">
        <v>50.31</v>
      </c>
      <c r="DR7" s="39">
        <v>50.19</v>
      </c>
      <c r="DS7" s="39">
        <v>19.97</v>
      </c>
      <c r="DT7" s="39">
        <v>20.78</v>
      </c>
      <c r="DU7" s="39">
        <v>21.64</v>
      </c>
      <c r="DV7" s="39">
        <v>22.06</v>
      </c>
      <c r="DW7" s="39">
        <v>23.31</v>
      </c>
      <c r="DX7" s="39">
        <v>16.170000000000002</v>
      </c>
      <c r="DY7" s="39">
        <v>16.600000000000001</v>
      </c>
      <c r="DZ7" s="39">
        <v>18.510000000000002</v>
      </c>
      <c r="EA7" s="39">
        <v>20.49</v>
      </c>
      <c r="EB7" s="39">
        <v>21.34</v>
      </c>
      <c r="EC7" s="39">
        <v>20.63</v>
      </c>
      <c r="ED7" s="39">
        <v>0.49</v>
      </c>
      <c r="EE7" s="39">
        <v>0.57999999999999996</v>
      </c>
      <c r="EF7" s="39">
        <v>0.39</v>
      </c>
      <c r="EG7" s="39">
        <v>0.89</v>
      </c>
      <c r="EH7" s="39">
        <v>0.74</v>
      </c>
      <c r="EI7" s="39">
        <v>0.67</v>
      </c>
      <c r="EJ7" s="39">
        <v>0.65</v>
      </c>
      <c r="EK7" s="39">
        <v>0.7</v>
      </c>
      <c r="EL7" s="39">
        <v>0.72</v>
      </c>
      <c r="EM7" s="39">
        <v>0.69</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2021-12-03T06:53:11Z</dcterms:created>
  <dcterms:modified xsi:type="dcterms:W3CDTF">2022-02-02T07:00:23Z</dcterms:modified>
  <cp:category/>
</cp:coreProperties>
</file>