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5 富田林市\"/>
    </mc:Choice>
  </mc:AlternateContent>
  <xr:revisionPtr revIDLastSave="0" documentId="13_ncr:1_{AB567FF6-3CBC-4AAE-8738-F719C867FAFE}" xr6:coauthVersionLast="45" xr6:coauthVersionMax="45" xr10:uidLastSave="{00000000-0000-0000-0000-000000000000}"/>
  <workbookProtection workbookAlgorithmName="SHA-512" workbookHashValue="OEk5CeSXbqofrkIfdazMxP49nxS/98nQ8rZQPF221xt+hZgj14Mv0XWh3YIY4LrelWnHnEzHcITIeaUUbyvbiA==" workbookSaltValue="/cbXPMFRqJnql73WEUSNT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I10" i="4"/>
  <c r="B10" i="4"/>
  <c r="BB8" i="4"/>
  <c r="AL8" i="4"/>
  <c r="AD8" i="4"/>
  <c r="I8" i="4"/>
  <c r="B8"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<sst xmlns="http://schemas.openxmlformats.org/spreadsheetml/2006/main" count="253" uniqueCount="116">
  <si>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</si>
  <si>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</si>
  <si>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</si>
  <si>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</si>
  <si>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</si>
  <si>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</si>
  <si>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</si>
  <si>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</si>
  <si>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</si>
  <si>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</si>
  <si>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</si>
  <si>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</si>
  <si>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</si>
  <si>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</si>
  <si>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</si>
  <si>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</si>
  <si>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</si>
  <si>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</si>
  <si>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</si>
  <si>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</si>
  <si>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</si>
  <si>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</si>
  <si>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</si>
  <si>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</si>
  <si>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</si>
  <si>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</si>
  <si>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</si>
  <si>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</si>
  <si>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</si>
  <si>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</si>
  <si>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</si>
  <si>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</si>
  <si>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</si>
  <si>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</si>
  <si>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</si>
  <si>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</si>
  <si>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</si>
  <si>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</si>
  <si>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</si>
  <si>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</si>
  <si>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</si>
  <si>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</si>
  <si>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</si>
  <si>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</si>
  <si>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</si>
  <si>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</si>
  <si>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</si>
  <si>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</si>
  <si>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</si>
  <si>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</si>
  <si>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</si>
  <si>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</si>
  <si>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</si>
  <si>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</si>
  <si>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</si>
  <si>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</si>
  <si>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</si>
  <si>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</si>
  <si>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</si>
  <si>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</si>
  <si>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</si>
  <si>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</si>
  <si>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</si>
  <si>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</si>
  <si>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</si>
  <si>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</si>
  <si>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</si>
  <si>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</si>
  <si>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</si>
  <si>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</si>
  <si>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</si>
  <si>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</si>
  <si>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</si>
  <si>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</si>
  <si>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</si>
  <si>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</si>
  <si>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</si>
  <si>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</si>
  <si>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</si>
  <si>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</si>
  <si>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</si>
  <si>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</si>
  <si>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</si>
  <si>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</si>
  <si>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</si>
  <si>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</si>
  <si>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</si>
  <si>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</si>
  <si>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</si>
  <si>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</si>
  <si>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</si>
  <si>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</si>
  <si>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</si>
  <si>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</si>
  <si>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</si>
  <si>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</si>
  <si>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</si>
  <si>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</si>
  <si>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</si>
  <si>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</si>
  <si>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</si>
  <si>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</si>
  <si>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</si>
  <si>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</si>
  <si>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</si>
  <si>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</si>
  <si>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</si>
  <si>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</si>
  <si>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</si>
  <si>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</si>
  <si>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</si>
  <si>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</si>
  <si>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</si>
  <si>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度事業開始のため、市設置の浄化槽については現時点で対策が必要な老朽化施設はないが、受贈により取得した浄化槽は耐用年数に近いものも増加している。また、平成28年度から地方公営企業法を全部適用し、減価償却累計額を当該年度から計上しているため、有形固定資産減価償却率が増加を続けている。</t>
    <phoneticPr fontId="4"/>
  </si>
  <si>
    <t>　本市では、生活排水100%適正処理を早期に達成するために、公共下水道事業と公共浄化槽整備推進事業（特定地域生活排水処理施設）の2つの手法を活用し、生活排水処理施設の整備を進めている。必要以上の投資を抑制し、効率性の高い浄化槽を併用することで、本市の生活排水対策全体の財政リスクの低減を図っている。また、事業の実施にあたっては、民間企業の能力を十分に活用して、効率的かつ効果的に浄化槽を設置し、低廉かつ良好なサービスを提供できるように「民間資金等の活用による公共施設等の整備等の促進に関する法律」に基づくＰＦＩ事業として実施している。
　令和元年度に策定した経営戦略を基に、今後も公共下水道事業と浄化槽整備推進事業を併用しながら、投資に必要な財源の確保や、浄化槽管理基数の増加に伴う費用の抑制などが必要となってくる。</t>
    <rPh sb="38" eb="40">
      <t>コウキョウ</t>
    </rPh>
    <rPh sb="275" eb="277">
      <t>サクテイ</t>
    </rPh>
    <rPh sb="284" eb="285">
      <t>モト</t>
    </rPh>
    <phoneticPr fontId="4"/>
  </si>
  <si>
    <t>　本市では公共下水道事業と公共浄化槽整備推進事業（特定地域生活排水処理施設）を併せて公営企業として下水道事業会計を設置している。
　公共浄化槽整備推進事業は、下水道による整備では採算面で劣る地域での汚水処理事業として開始した事業であるため、使用料設定についても個別事業としての採算性を考慮したものとせず、下水道使用料を基準に定めている。
　経常収支比率は前年度より低下している。これは一般会計からの補助金の減により経常収益が減額したことと、設置基数の増加により修繕費や汚泥処理手数料等の費用が増額となったためである。
　使用料設定が採算性を考慮したものではないため、使用料単価が低いことから経費回収率は低くなっている。今後も設置基数の増加や老朽化により、修繕や保守に費用がかかるが、費用増を賄う使用料の増加が見込めないため、経費回収率は低下していくと考えられる。企業債残高対事業規模比率についても、使用料収益が低くなることから高い数値が続いている。
　公共浄化槽整備推進事業は市一般会計からの補助金収入により、収支均衡を図っている状態である。累積欠損金は生じているが、公共下水道と浄化槽整備推進事業を併せた下水道事業会計においては欠損金を生じていない。</t>
    <rPh sb="13" eb="15">
      <t>コウキョウ</t>
    </rPh>
    <rPh sb="66" eb="68">
      <t>コウキョウ</t>
    </rPh>
    <rPh sb="177" eb="180">
      <t>ゼンネンド</t>
    </rPh>
    <rPh sb="182" eb="184">
      <t>テイカ</t>
    </rPh>
    <rPh sb="203" eb="204">
      <t>ゲン</t>
    </rPh>
    <rPh sb="212" eb="214">
      <t>ゲンガク</t>
    </rPh>
    <rPh sb="220" eb="222">
      <t>セッチ</t>
    </rPh>
    <rPh sb="222" eb="224">
      <t>キスウ</t>
    </rPh>
    <rPh sb="225" eb="226">
      <t>ゾウ</t>
    </rPh>
    <rPh sb="226" eb="227">
      <t>カ</t>
    </rPh>
    <rPh sb="230" eb="232">
      <t>シュウゼン</t>
    </rPh>
    <rPh sb="232" eb="233">
      <t>ヒ</t>
    </rPh>
    <rPh sb="234" eb="236">
      <t>オデイ</t>
    </rPh>
    <rPh sb="236" eb="238">
      <t>ショリ</t>
    </rPh>
    <rPh sb="238" eb="241">
      <t>テスウリョウ</t>
    </rPh>
    <rPh sb="241" eb="242">
      <t>トウ</t>
    </rPh>
    <rPh sb="243" eb="245">
      <t>ヒヨウ</t>
    </rPh>
    <rPh sb="246" eb="248">
      <t>ゾウガク</t>
    </rPh>
    <rPh sb="312" eb="314">
      <t>セッチ</t>
    </rPh>
    <rPh sb="320" eb="323">
      <t>ロウキュウカ</t>
    </rPh>
    <rPh sb="415" eb="417">
      <t>スウチ</t>
    </rPh>
    <rPh sb="418" eb="419">
      <t>ツヅ</t>
    </rPh>
    <rPh sb="426" eb="428">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</si>
</sst>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E8-475A-BEDE-41659F514F0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1E8-475A-BEDE-41659F514F0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60.02</c:v>
                </c:pt>
                <c:pt idx="1">
                  <c:v>60</c:v>
                </c:pt>
                <c:pt idx="2">
                  <c:v>60.23</c:v>
                </c:pt>
                <c:pt idx="3">
                  <c:v>60.05</c:v>
                </c:pt>
                <c:pt idx="4">
                  <c:v>60.02</c:v>
                </c:pt>
              </c:numCache>
            </c:numRef>
          </c:val>
          <c:extLst>
            <c:ext xmlns:c16="http://schemas.microsoft.com/office/drawing/2014/chart" uri="{C3380CC4-5D6E-409C-BE32-E72D297353CC}">
              <c16:uniqueId val="{00000000-E144-47A9-9DCA-27FEEF41CE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58.19</c:v>
                </c:pt>
              </c:numCache>
            </c:numRef>
          </c:val>
          <c:smooth val="0"/>
          <c:extLst>
            <c:ext xmlns:c16="http://schemas.microsoft.com/office/drawing/2014/chart" uri="{C3380CC4-5D6E-409C-BE32-E72D297353CC}">
              <c16:uniqueId val="{00000001-E144-47A9-9DCA-27FEEF41CE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1D-4946-B2F3-0106ED4FA32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87.8</c:v>
                </c:pt>
              </c:numCache>
            </c:numRef>
          </c:val>
          <c:smooth val="0"/>
          <c:extLst>
            <c:ext xmlns:c16="http://schemas.microsoft.com/office/drawing/2014/chart" uri="{C3380CC4-5D6E-409C-BE32-E72D297353CC}">
              <c16:uniqueId val="{00000001-091D-4946-B2F3-0106ED4FA32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100.18</c:v>
                </c:pt>
                <c:pt idx="1">
                  <c:v>99.64</c:v>
                </c:pt>
                <c:pt idx="2">
                  <c:v>75.89</c:v>
                </c:pt>
                <c:pt idx="3">
                  <c:v>111.18</c:v>
                </c:pt>
                <c:pt idx="4">
                  <c:v>99.98</c:v>
                </c:pt>
              </c:numCache>
            </c:numRef>
          </c:val>
          <c:extLst>
            <c:ext xmlns:c16="http://schemas.microsoft.com/office/drawing/2014/chart" uri="{C3380CC4-5D6E-409C-BE32-E72D297353CC}">
              <c16:uniqueId val="{00000000-CD85-45B1-A755-1880581E71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99.03</c:v>
                </c:pt>
              </c:numCache>
            </c:numRef>
          </c:val>
          <c:smooth val="0"/>
          <c:extLst>
            <c:ext xmlns:c16="http://schemas.microsoft.com/office/drawing/2014/chart" uri="{C3380CC4-5D6E-409C-BE32-E72D297353CC}">
              <c16:uniqueId val="{00000001-CD85-45B1-A755-1880581E71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4.54</c:v>
                </c:pt>
                <c:pt idx="1">
                  <c:v>8.6</c:v>
                </c:pt>
                <c:pt idx="2">
                  <c:v>12.79</c:v>
                </c:pt>
                <c:pt idx="3">
                  <c:v>16.53</c:v>
                </c:pt>
                <c:pt idx="4">
                  <c:v>20.12</c:v>
                </c:pt>
              </c:numCache>
            </c:numRef>
          </c:val>
          <c:extLst>
            <c:ext xmlns:c16="http://schemas.microsoft.com/office/drawing/2014/chart" uri="{C3380CC4-5D6E-409C-BE32-E72D297353CC}">
              <c16:uniqueId val="{00000000-0C18-43A4-9FD1-2369B8DA91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15.74</c:v>
                </c:pt>
              </c:numCache>
            </c:numRef>
          </c:val>
          <c:smooth val="0"/>
          <c:extLst>
            <c:ext xmlns:c16="http://schemas.microsoft.com/office/drawing/2014/chart" uri="{C3380CC4-5D6E-409C-BE32-E72D297353CC}">
              <c16:uniqueId val="{00000001-0C18-43A4-9FD1-2369B8DA91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77-4382-83EF-0590D6AF74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77-4382-83EF-0590D6AF74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3.72</c:v>
                </c:pt>
                <c:pt idx="1">
                  <c:v>5.68</c:v>
                </c:pt>
                <c:pt idx="2">
                  <c:v>152.29</c:v>
                </c:pt>
                <c:pt idx="3">
                  <c:v>80.430000000000007</c:v>
                </c:pt>
                <c:pt idx="4">
                  <c:v>74.34</c:v>
                </c:pt>
              </c:numCache>
            </c:numRef>
          </c:val>
          <c:extLst>
            <c:ext xmlns:c16="http://schemas.microsoft.com/office/drawing/2014/chart" uri="{C3380CC4-5D6E-409C-BE32-E72D297353CC}">
              <c16:uniqueId val="{00000000-3F15-4967-8AC4-AE95DB9EF5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74.239999999999995</c:v>
                </c:pt>
              </c:numCache>
            </c:numRef>
          </c:val>
          <c:smooth val="0"/>
          <c:extLst>
            <c:ext xmlns:c16="http://schemas.microsoft.com/office/drawing/2014/chart" uri="{C3380CC4-5D6E-409C-BE32-E72D297353CC}">
              <c16:uniqueId val="{00000001-3F15-4967-8AC4-AE95DB9EF5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93.71</c:v>
                </c:pt>
                <c:pt idx="1">
                  <c:v>91.98</c:v>
                </c:pt>
                <c:pt idx="2">
                  <c:v>30.85</c:v>
                </c:pt>
                <c:pt idx="3">
                  <c:v>66.58</c:v>
                </c:pt>
                <c:pt idx="4">
                  <c:v>94.23</c:v>
                </c:pt>
              </c:numCache>
            </c:numRef>
          </c:val>
          <c:extLst>
            <c:ext xmlns:c16="http://schemas.microsoft.com/office/drawing/2014/chart" uri="{C3380CC4-5D6E-409C-BE32-E72D297353CC}">
              <c16:uniqueId val="{00000000-7020-4C5C-8F11-02F3D4C1F7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100.47</c:v>
                </c:pt>
              </c:numCache>
            </c:numRef>
          </c:val>
          <c:smooth val="0"/>
          <c:extLst>
            <c:ext xmlns:c16="http://schemas.microsoft.com/office/drawing/2014/chart" uri="{C3380CC4-5D6E-409C-BE32-E72D297353CC}">
              <c16:uniqueId val="{00000001-7020-4C5C-8F11-02F3D4C1F7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1966.27</c:v>
                </c:pt>
                <c:pt idx="1">
                  <c:v>1853.75</c:v>
                </c:pt>
                <c:pt idx="2">
                  <c:v>1854.42</c:v>
                </c:pt>
                <c:pt idx="3">
                  <c:v>1904.37</c:v>
                </c:pt>
                <c:pt idx="4">
                  <c:v>1741.56</c:v>
                </c:pt>
              </c:numCache>
            </c:numRef>
          </c:val>
          <c:extLst>
            <c:ext xmlns:c16="http://schemas.microsoft.com/office/drawing/2014/chart" uri="{C3380CC4-5D6E-409C-BE32-E72D297353CC}">
              <c16:uniqueId val="{00000000-01E8-4E12-9A26-7070403F64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294.27</c:v>
                </c:pt>
              </c:numCache>
            </c:numRef>
          </c:val>
          <c:smooth val="0"/>
          <c:extLst>
            <c:ext xmlns:c16="http://schemas.microsoft.com/office/drawing/2014/chart" uri="{C3380CC4-5D6E-409C-BE32-E72D297353CC}">
              <c16:uniqueId val="{00000001-01E8-4E12-9A26-7070403F64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24.01</c:v>
                </c:pt>
                <c:pt idx="1">
                  <c:v>24.59</c:v>
                </c:pt>
                <c:pt idx="2">
                  <c:v>22.95</c:v>
                </c:pt>
                <c:pt idx="3">
                  <c:v>21.29</c:v>
                </c:pt>
                <c:pt idx="4">
                  <c:v>20.82</c:v>
                </c:pt>
              </c:numCache>
            </c:numRef>
          </c:val>
          <c:extLst>
            <c:ext xmlns:c16="http://schemas.microsoft.com/office/drawing/2014/chart" uri="{C3380CC4-5D6E-409C-BE32-E72D297353CC}">
              <c16:uniqueId val="{00000000-9912-4A58-83FF-DE3770F8E1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60.59</c:v>
                </c:pt>
              </c:numCache>
            </c:numRef>
          </c:val>
          <c:smooth val="0"/>
          <c:extLst>
            <c:ext xmlns:c16="http://schemas.microsoft.com/office/drawing/2014/chart" uri="{C3380CC4-5D6E-409C-BE32-E72D297353CC}">
              <c16:uniqueId val="{00000001-9912-4A58-83FF-DE3770F8E1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342.24</c:v>
                </c:pt>
                <c:pt idx="1">
                  <c:v>325.12</c:v>
                </c:pt>
                <c:pt idx="2">
                  <c:v>342.34</c:v>
                </c:pt>
                <c:pt idx="3">
                  <c:v>367.48</c:v>
                </c:pt>
                <c:pt idx="4">
                  <c:v>385.21</c:v>
                </c:pt>
              </c:numCache>
            </c:numRef>
          </c:val>
          <c:extLst>
            <c:ext xmlns:c16="http://schemas.microsoft.com/office/drawing/2014/chart" uri="{C3380CC4-5D6E-409C-BE32-E72D297353CC}">
              <c16:uniqueId val="{00000000-1ABA-4A26-B238-E3ACB5655E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280.23</c:v>
                </c:pt>
              </c:numCache>
            </c:numRef>
          </c:val>
          <c:smooth val="0"/>
          <c:extLst>
            <c:ext xmlns:c16="http://schemas.microsoft.com/office/drawing/2014/chart" uri="{C3380CC4-5D6E-409C-BE32-E72D297353CC}">
              <c16:uniqueId val="{00000001-1ABA-4A26-B238-E3ACB5655E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大阪府　富田林市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109994</v>
      </c>
      <c r="AM8" s="51"/>
      <c r="AN8" s="51"/>
      <c r="AO8" s="51"/>
      <c r="AP8" s="51"/>
      <c r="AQ8" s="51"/>
      <c r="AR8" s="51"/>
      <c r="AS8" s="51"/>
      <c r="AT8" s="46">
        <f>データ!T6</f>
        <v>39.72</v>
      </c>
      <c r="AU8" s="46"/>
      <c r="AV8" s="46"/>
      <c r="AW8" s="46"/>
      <c r="AX8" s="46"/>
      <c r="AY8" s="46"/>
      <c r="AZ8" s="46"/>
      <c r="BA8" s="46"/>
      <c r="BB8" s="46">
        <f>データ!U6</f>
        <v>2769.23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41.31</v>
      </c>
      <c r="J10" s="46"/>
      <c r="K10" s="46"/>
      <c r="L10" s="46"/>
      <c r="M10" s="46"/>
      <c r="N10" s="46"/>
      <c r="O10" s="46"/>
      <c r="P10" s="46">
        <f>データ!P6</f>
        <v>1.89</v>
      </c>
      <c r="Q10" s="46"/>
      <c r="R10" s="46"/>
      <c r="S10" s="46"/>
      <c r="T10" s="46"/>
      <c r="U10" s="46"/>
      <c r="V10" s="46"/>
      <c r="W10" s="46">
        <f>データ!Q6</f>
        <v>100</v>
      </c>
      <c r="X10" s="46"/>
      <c r="Y10" s="46"/>
      <c r="Z10" s="46"/>
      <c r="AA10" s="46"/>
      <c r="AB10" s="46"/>
      <c r="AC10" s="46"/>
      <c r="AD10" s="51">
        <f>データ!R6</f>
        <v>1491</v>
      </c>
      <c r="AE10" s="51"/>
      <c r="AF10" s="51"/>
      <c r="AG10" s="51"/>
      <c r="AH10" s="51"/>
      <c r="AI10" s="51"/>
      <c r="AJ10" s="51"/>
      <c r="AK10" s="2"/>
      <c r="AL10" s="51">
        <f>データ!V6</f>
        <v>2070</v>
      </c>
      <c r="AM10" s="51"/>
      <c r="AN10" s="51"/>
      <c r="AO10" s="51"/>
      <c r="AP10" s="51"/>
      <c r="AQ10" s="51"/>
      <c r="AR10" s="51"/>
      <c r="AS10" s="51"/>
      <c r="AT10" s="46">
        <f>データ!W6</f>
        <v>11.55</v>
      </c>
      <c r="AU10" s="46"/>
      <c r="AV10" s="46"/>
      <c r="AW10" s="46"/>
      <c r="AX10" s="46"/>
      <c r="AY10" s="46"/>
      <c r="AZ10" s="46"/>
      <c r="BA10" s="46"/>
      <c r="BB10" s="46">
        <f>データ!X6</f>
        <v>179.22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NPWEgiz78ThDmLhmcyT9yPaiQDyWd9XOSxXNKhSKDqMEW8LCsua9/JCacaErAyU3LSXaNRg3E1EFMuBpytmYWg==" saltValue="OcDUjJqxFMJEB75drucZ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272141</v>
      </c>
      <c r="D6" s="33">
        <f t="shared" si="3"/>
        <v>46</v>
      </c>
      <c r="E6" s="33">
        <f t="shared" si="3"/>
        <v>18</v>
      </c>
      <c r="F6" s="33">
        <f t="shared" si="3"/>
        <v>0</v>
      </c>
      <c r="G6" s="33">
        <f t="shared" si="3"/>
        <v>0</v>
      </c>
      <c r="H6" s="33" t="str">
        <f t="shared" si="3"/>
        <v>大阪府　富田林市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41.31</v>
      </c>
      <c r="P6" s="34">
        <f t="shared" si="3"/>
        <v>1.89</v>
      </c>
      <c r="Q6" s="34">
        <f t="shared" si="3"/>
        <v>100</v>
      </c>
      <c r="R6" s="34">
        <f t="shared" si="3"/>
        <v>1491</v>
      </c>
      <c r="S6" s="34">
        <f t="shared" si="3"/>
        <v>109994</v>
      </c>
      <c r="T6" s="34">
        <f t="shared" si="3"/>
        <v>39.72</v>
      </c>
      <c r="U6" s="34">
        <f t="shared" si="3"/>
        <v>2769.23</v>
      </c>
      <c r="V6" s="34">
        <f t="shared" si="3"/>
        <v>2070</v>
      </c>
      <c r="W6" s="34">
        <f t="shared" si="3"/>
        <v>11.55</v>
      </c>
      <c r="X6" s="34">
        <f t="shared" si="3"/>
        <v>179.22</v>
      </c>
      <c r="Y6" s="35">
        <f>IF(Y7="",NA(),Y7)</f>
        <v>100.18</v>
      </c>
      <c r="Z6" s="35">
        <f t="shared" ref="Z6:AH6" si="4">IF(Z7="",NA(),Z7)</f>
        <v>99.64</v>
      </c>
      <c r="AA6" s="35">
        <f t="shared" si="4"/>
        <v>75.89</v>
      </c>
      <c r="AB6" s="35">
        <f t="shared" si="4"/>
        <v>111.18</v>
      </c>
      <c r="AC6" s="35">
        <f t="shared" si="4"/>
        <v>99.98</v>
      </c>
      <c r="AD6" s="35">
        <f t="shared" si="4"/>
        <v>85.72</v>
      </c>
      <c r="AE6" s="35">
        <f t="shared" si="4"/>
        <v>93.44</v>
      </c>
      <c r="AF6" s="35">
        <f t="shared" si="4"/>
        <v>90.02</v>
      </c>
      <c r="AG6" s="35">
        <f t="shared" si="4"/>
        <v>93.76</v>
      </c>
      <c r="AH6" s="35">
        <f t="shared" si="4"/>
        <v>99.03</v>
      </c>
      <c r="AI6" s="34" t="str">
        <f>IF(AI7="","",IF(AI7="-","【-】","【"&amp;SUBSTITUTE(TEXT(AI7,"#,##0.00"),"-","△")&amp;"】"))</f>
        <v>【98.17】</v>
      </c>
      <c r="AJ6" s="35">
        <f>IF(AJ7="",NA(),AJ7)</f>
        <v>3.72</v>
      </c>
      <c r="AK6" s="35">
        <f t="shared" ref="AK6:AS6" si="5">IF(AK7="",NA(),AK7)</f>
        <v>5.68</v>
      </c>
      <c r="AL6" s="35">
        <f t="shared" si="5"/>
        <v>152.29</v>
      </c>
      <c r="AM6" s="35">
        <f t="shared" si="5"/>
        <v>80.430000000000007</v>
      </c>
      <c r="AN6" s="35">
        <f t="shared" si="5"/>
        <v>74.34</v>
      </c>
      <c r="AO6" s="35">
        <f t="shared" si="5"/>
        <v>129.72999999999999</v>
      </c>
      <c r="AP6" s="35">
        <f t="shared" si="5"/>
        <v>123.58</v>
      </c>
      <c r="AQ6" s="35">
        <f t="shared" si="5"/>
        <v>221.28</v>
      </c>
      <c r="AR6" s="35">
        <f t="shared" si="5"/>
        <v>173.09</v>
      </c>
      <c r="AS6" s="35">
        <f t="shared" si="5"/>
        <v>74.239999999999995</v>
      </c>
      <c r="AT6" s="34" t="str">
        <f>IF(AT7="","",IF(AT7="-","【-】","【"&amp;SUBSTITUTE(TEXT(AT7,"#,##0.00"),"-","△")&amp;"】"))</f>
        <v>【92.20】</v>
      </c>
      <c r="AU6" s="35">
        <f>IF(AU7="",NA(),AU7)</f>
        <v>93.71</v>
      </c>
      <c r="AV6" s="35">
        <f t="shared" ref="AV6:BD6" si="6">IF(AV7="",NA(),AV7)</f>
        <v>91.98</v>
      </c>
      <c r="AW6" s="35">
        <f t="shared" si="6"/>
        <v>30.85</v>
      </c>
      <c r="AX6" s="35">
        <f t="shared" si="6"/>
        <v>66.58</v>
      </c>
      <c r="AY6" s="35">
        <f t="shared" si="6"/>
        <v>94.23</v>
      </c>
      <c r="AZ6" s="35">
        <f t="shared" si="6"/>
        <v>180.07</v>
      </c>
      <c r="BA6" s="35">
        <f t="shared" si="6"/>
        <v>172.39</v>
      </c>
      <c r="BB6" s="35">
        <f t="shared" si="6"/>
        <v>113.42</v>
      </c>
      <c r="BC6" s="35">
        <f t="shared" si="6"/>
        <v>117.39</v>
      </c>
      <c r="BD6" s="35">
        <f t="shared" si="6"/>
        <v>100.47</v>
      </c>
      <c r="BE6" s="34" t="str">
        <f>IF(BE7="","",IF(BE7="-","【-】","【"&amp;SUBSTITUTE(TEXT(BE7,"#,##0.00"),"-","△")&amp;"】"))</f>
        <v>【106.38】</v>
      </c>
      <c r="BF6" s="35">
        <f>IF(BF7="",NA(),BF7)</f>
        <v>1966.27</v>
      </c>
      <c r="BG6" s="35">
        <f t="shared" ref="BG6:BO6" si="7">IF(BG7="",NA(),BG7)</f>
        <v>1853.75</v>
      </c>
      <c r="BH6" s="35">
        <f t="shared" si="7"/>
        <v>1854.42</v>
      </c>
      <c r="BI6" s="35">
        <f t="shared" si="7"/>
        <v>1904.37</v>
      </c>
      <c r="BJ6" s="35">
        <f t="shared" si="7"/>
        <v>1741.56</v>
      </c>
      <c r="BK6" s="35">
        <f t="shared" si="7"/>
        <v>413.5</v>
      </c>
      <c r="BL6" s="35">
        <f t="shared" si="7"/>
        <v>407.42</v>
      </c>
      <c r="BM6" s="35">
        <f t="shared" si="7"/>
        <v>386.46</v>
      </c>
      <c r="BN6" s="35">
        <f t="shared" si="7"/>
        <v>421.25</v>
      </c>
      <c r="BO6" s="35">
        <f t="shared" si="7"/>
        <v>294.27</v>
      </c>
      <c r="BP6" s="34" t="str">
        <f>IF(BP7="","",IF(BP7="-","【-】","【"&amp;SUBSTITUTE(TEXT(BP7,"#,##0.00"),"-","△")&amp;"】"))</f>
        <v>【314.13】</v>
      </c>
      <c r="BQ6" s="35">
        <f>IF(BQ7="",NA(),BQ7)</f>
        <v>24.01</v>
      </c>
      <c r="BR6" s="35">
        <f t="shared" ref="BR6:BZ6" si="8">IF(BR7="",NA(),BR7)</f>
        <v>24.59</v>
      </c>
      <c r="BS6" s="35">
        <f t="shared" si="8"/>
        <v>22.95</v>
      </c>
      <c r="BT6" s="35">
        <f t="shared" si="8"/>
        <v>21.29</v>
      </c>
      <c r="BU6" s="35">
        <f t="shared" si="8"/>
        <v>20.82</v>
      </c>
      <c r="BV6" s="35">
        <f t="shared" si="8"/>
        <v>55.84</v>
      </c>
      <c r="BW6" s="35">
        <f t="shared" si="8"/>
        <v>57.08</v>
      </c>
      <c r="BX6" s="35">
        <f t="shared" si="8"/>
        <v>55.85</v>
      </c>
      <c r="BY6" s="35">
        <f t="shared" si="8"/>
        <v>53.23</v>
      </c>
      <c r="BZ6" s="35">
        <f t="shared" si="8"/>
        <v>60.59</v>
      </c>
      <c r="CA6" s="34" t="str">
        <f>IF(CA7="","",IF(CA7="-","【-】","【"&amp;SUBSTITUTE(TEXT(CA7,"#,##0.00"),"-","△")&amp;"】"))</f>
        <v>【58.42】</v>
      </c>
      <c r="CB6" s="35">
        <f>IF(CB7="",NA(),CB7)</f>
        <v>342.24</v>
      </c>
      <c r="CC6" s="35">
        <f t="shared" ref="CC6:CK6" si="9">IF(CC7="",NA(),CC7)</f>
        <v>325.12</v>
      </c>
      <c r="CD6" s="35">
        <f t="shared" si="9"/>
        <v>342.34</v>
      </c>
      <c r="CE6" s="35">
        <f t="shared" si="9"/>
        <v>367.48</v>
      </c>
      <c r="CF6" s="35">
        <f t="shared" si="9"/>
        <v>385.21</v>
      </c>
      <c r="CG6" s="35">
        <f t="shared" si="9"/>
        <v>287.57</v>
      </c>
      <c r="CH6" s="35">
        <f t="shared" si="9"/>
        <v>286.86</v>
      </c>
      <c r="CI6" s="35">
        <f t="shared" si="9"/>
        <v>287.91000000000003</v>
      </c>
      <c r="CJ6" s="35">
        <f t="shared" si="9"/>
        <v>283.3</v>
      </c>
      <c r="CK6" s="35">
        <f t="shared" si="9"/>
        <v>280.23</v>
      </c>
      <c r="CL6" s="34" t="str">
        <f>IF(CL7="","",IF(CL7="-","【-】","【"&amp;SUBSTITUTE(TEXT(CL7,"#,##0.00"),"-","△")&amp;"】"))</f>
        <v>【282.28】</v>
      </c>
      <c r="CM6" s="35">
        <f>IF(CM7="",NA(),CM7)</f>
        <v>60.02</v>
      </c>
      <c r="CN6" s="35">
        <f t="shared" ref="CN6:CV6" si="10">IF(CN7="",NA(),CN7)</f>
        <v>60</v>
      </c>
      <c r="CO6" s="35">
        <f t="shared" si="10"/>
        <v>60.23</v>
      </c>
      <c r="CP6" s="35">
        <f t="shared" si="10"/>
        <v>60.05</v>
      </c>
      <c r="CQ6" s="35">
        <f t="shared" si="10"/>
        <v>60.02</v>
      </c>
      <c r="CR6" s="35">
        <f t="shared" si="10"/>
        <v>61.55</v>
      </c>
      <c r="CS6" s="35">
        <f t="shared" si="10"/>
        <v>57.22</v>
      </c>
      <c r="CT6" s="35">
        <f t="shared" si="10"/>
        <v>54.93</v>
      </c>
      <c r="CU6" s="35">
        <f t="shared" si="10"/>
        <v>55.96</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87.8</v>
      </c>
      <c r="DH6" s="34" t="str">
        <f>IF(DH7="","",IF(DH7="-","【-】","【"&amp;SUBSTITUTE(TEXT(DH7,"#,##0.00"),"-","△")&amp;"】"))</f>
        <v>【77.67】</v>
      </c>
      <c r="DI6" s="35">
        <f>IF(DI7="",NA(),DI7)</f>
        <v>4.54</v>
      </c>
      <c r="DJ6" s="35">
        <f t="shared" ref="DJ6:DR6" si="12">IF(DJ7="",NA(),DJ7)</f>
        <v>8.6</v>
      </c>
      <c r="DK6" s="35">
        <f t="shared" si="12"/>
        <v>12.79</v>
      </c>
      <c r="DL6" s="35">
        <f t="shared" si="12"/>
        <v>16.53</v>
      </c>
      <c r="DM6" s="35">
        <f t="shared" si="12"/>
        <v>20.12</v>
      </c>
      <c r="DN6" s="35">
        <f t="shared" si="12"/>
        <v>16.16</v>
      </c>
      <c r="DO6" s="35">
        <f t="shared" si="12"/>
        <v>16.420000000000002</v>
      </c>
      <c r="DP6" s="35">
        <f t="shared" si="12"/>
        <v>16.41</v>
      </c>
      <c r="DQ6" s="35">
        <f t="shared" si="12"/>
        <v>16.63</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2020</v>
      </c>
      <c r="C7" s="37">
        <v>272141</v>
      </c>
      <c r="D7" s="37">
        <v>46</v>
      </c>
      <c r="E7" s="37">
        <v>18</v>
      </c>
      <c r="F7" s="37">
        <v>0</v>
      </c>
      <c r="G7" s="37">
        <v>0</v>
      </c>
      <c r="H7" s="37" t="s">
        <v>96</v>
      </c>
      <c r="I7" s="37" t="s">
        <v>97</v>
      </c>
      <c r="J7" s="37" t="s">
        <v>98</v>
      </c>
      <c r="K7" s="37" t="s">
        <v>99</v>
      </c>
      <c r="L7" s="37" t="s">
        <v>100</v>
      </c>
      <c r="M7" s="37" t="s">
        <v>101</v>
      </c>
      <c r="N7" s="38" t="s">
        <v>102</v>
      </c>
      <c r="O7" s="38">
        <v>41.31</v>
      </c>
      <c r="P7" s="38">
        <v>1.89</v>
      </c>
      <c r="Q7" s="38">
        <v>100</v>
      </c>
      <c r="R7" s="38">
        <v>1491</v>
      </c>
      <c r="S7" s="38">
        <v>109994</v>
      </c>
      <c r="T7" s="38">
        <v>39.72</v>
      </c>
      <c r="U7" s="38">
        <v>2769.23</v>
      </c>
      <c r="V7" s="38">
        <v>2070</v>
      </c>
      <c r="W7" s="38">
        <v>11.55</v>
      </c>
      <c r="X7" s="38">
        <v>179.22</v>
      </c>
      <c r="Y7" s="38">
        <v>100.18</v>
      </c>
      <c r="Z7" s="38">
        <v>99.64</v>
      </c>
      <c r="AA7" s="38">
        <v>75.89</v>
      </c>
      <c r="AB7" s="38">
        <v>111.18</v>
      </c>
      <c r="AC7" s="38">
        <v>99.98</v>
      </c>
      <c r="AD7" s="38">
        <v>85.72</v>
      </c>
      <c r="AE7" s="38">
        <v>93.44</v>
      </c>
      <c r="AF7" s="38">
        <v>90.02</v>
      </c>
      <c r="AG7" s="38">
        <v>93.76</v>
      </c>
      <c r="AH7" s="38">
        <v>99.03</v>
      </c>
      <c r="AI7" s="38">
        <v>98.17</v>
      </c>
      <c r="AJ7" s="38">
        <v>3.72</v>
      </c>
      <c r="AK7" s="38">
        <v>5.68</v>
      </c>
      <c r="AL7" s="38">
        <v>152.29</v>
      </c>
      <c r="AM7" s="38">
        <v>80.430000000000007</v>
      </c>
      <c r="AN7" s="38">
        <v>74.34</v>
      </c>
      <c r="AO7" s="38">
        <v>129.72999999999999</v>
      </c>
      <c r="AP7" s="38">
        <v>123.58</v>
      </c>
      <c r="AQ7" s="38">
        <v>221.28</v>
      </c>
      <c r="AR7" s="38">
        <v>173.09</v>
      </c>
      <c r="AS7" s="38">
        <v>74.239999999999995</v>
      </c>
      <c r="AT7" s="38">
        <v>92.2</v>
      </c>
      <c r="AU7" s="38">
        <v>93.71</v>
      </c>
      <c r="AV7" s="38">
        <v>91.98</v>
      </c>
      <c r="AW7" s="38">
        <v>30.85</v>
      </c>
      <c r="AX7" s="38">
        <v>66.58</v>
      </c>
      <c r="AY7" s="38">
        <v>94.23</v>
      </c>
      <c r="AZ7" s="38">
        <v>180.07</v>
      </c>
      <c r="BA7" s="38">
        <v>172.39</v>
      </c>
      <c r="BB7" s="38">
        <v>113.42</v>
      </c>
      <c r="BC7" s="38">
        <v>117.39</v>
      </c>
      <c r="BD7" s="38">
        <v>100.47</v>
      </c>
      <c r="BE7" s="38">
        <v>106.38</v>
      </c>
      <c r="BF7" s="38">
        <v>1966.27</v>
      </c>
      <c r="BG7" s="38">
        <v>1853.75</v>
      </c>
      <c r="BH7" s="38">
        <v>1854.42</v>
      </c>
      <c r="BI7" s="38">
        <v>1904.37</v>
      </c>
      <c r="BJ7" s="38">
        <v>1741.56</v>
      </c>
      <c r="BK7" s="38">
        <v>413.5</v>
      </c>
      <c r="BL7" s="38">
        <v>407.42</v>
      </c>
      <c r="BM7" s="38">
        <v>386.46</v>
      </c>
      <c r="BN7" s="38">
        <v>421.25</v>
      </c>
      <c r="BO7" s="38">
        <v>294.27</v>
      </c>
      <c r="BP7" s="38">
        <v>314.13</v>
      </c>
      <c r="BQ7" s="38">
        <v>24.01</v>
      </c>
      <c r="BR7" s="38">
        <v>24.59</v>
      </c>
      <c r="BS7" s="38">
        <v>22.95</v>
      </c>
      <c r="BT7" s="38">
        <v>21.29</v>
      </c>
      <c r="BU7" s="38">
        <v>20.82</v>
      </c>
      <c r="BV7" s="38">
        <v>55.84</v>
      </c>
      <c r="BW7" s="38">
        <v>57.08</v>
      </c>
      <c r="BX7" s="38">
        <v>55.85</v>
      </c>
      <c r="BY7" s="38">
        <v>53.23</v>
      </c>
      <c r="BZ7" s="38">
        <v>60.59</v>
      </c>
      <c r="CA7" s="38">
        <v>58.42</v>
      </c>
      <c r="CB7" s="38">
        <v>342.24</v>
      </c>
      <c r="CC7" s="38">
        <v>325.12</v>
      </c>
      <c r="CD7" s="38">
        <v>342.34</v>
      </c>
      <c r="CE7" s="38">
        <v>367.48</v>
      </c>
      <c r="CF7" s="38">
        <v>385.21</v>
      </c>
      <c r="CG7" s="38">
        <v>287.57</v>
      </c>
      <c r="CH7" s="38">
        <v>286.86</v>
      </c>
      <c r="CI7" s="38">
        <v>287.91000000000003</v>
      </c>
      <c r="CJ7" s="38">
        <v>283.3</v>
      </c>
      <c r="CK7" s="38">
        <v>280.23</v>
      </c>
      <c r="CL7" s="38">
        <v>282.27999999999997</v>
      </c>
      <c r="CM7" s="38">
        <v>60.02</v>
      </c>
      <c r="CN7" s="38">
        <v>60</v>
      </c>
      <c r="CO7" s="38">
        <v>60.23</v>
      </c>
      <c r="CP7" s="38">
        <v>60.05</v>
      </c>
      <c r="CQ7" s="38">
        <v>60.02</v>
      </c>
      <c r="CR7" s="38">
        <v>61.55</v>
      </c>
      <c r="CS7" s="38">
        <v>57.22</v>
      </c>
      <c r="CT7" s="38">
        <v>54.93</v>
      </c>
      <c r="CU7" s="38">
        <v>55.96</v>
      </c>
      <c r="CV7" s="38">
        <v>58.19</v>
      </c>
      <c r="CW7" s="38">
        <v>57.83</v>
      </c>
      <c r="CX7" s="38">
        <v>100</v>
      </c>
      <c r="CY7" s="38">
        <v>100</v>
      </c>
      <c r="CZ7" s="38">
        <v>100</v>
      </c>
      <c r="DA7" s="38">
        <v>100</v>
      </c>
      <c r="DB7" s="38">
        <v>100</v>
      </c>
      <c r="DC7" s="38">
        <v>67.489999999999995</v>
      </c>
      <c r="DD7" s="38">
        <v>67.290000000000006</v>
      </c>
      <c r="DE7" s="38">
        <v>65.569999999999993</v>
      </c>
      <c r="DF7" s="38">
        <v>60.12</v>
      </c>
      <c r="DG7" s="38">
        <v>87.8</v>
      </c>
      <c r="DH7" s="38">
        <v>77.67</v>
      </c>
      <c r="DI7" s="38">
        <v>4.54</v>
      </c>
      <c r="DJ7" s="38">
        <v>8.6</v>
      </c>
      <c r="DK7" s="38">
        <v>12.79</v>
      </c>
      <c r="DL7" s="38">
        <v>16.53</v>
      </c>
      <c r="DM7" s="38">
        <v>20.12</v>
      </c>
      <c r="DN7" s="38">
        <v>16.16</v>
      </c>
      <c r="DO7" s="38">
        <v>16.420000000000002</v>
      </c>
      <c r="DP7" s="38">
        <v>16.41</v>
      </c>
      <c r="DQ7" s="38">
        <v>16.63</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安田　昌平</cp:lastModifiedBy>
  <dcterms:created xsi:type="dcterms:W3CDTF">2021-12-03T07:39:37Z</dcterms:created>
  <dcterms:modified xsi:type="dcterms:W3CDTF">2022-02-10T05:20:25Z</dcterms:modified>
  <cp:category/>
</cp:coreProperties>
</file>