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5 富田林市\"/>
    </mc:Choice>
  </mc:AlternateContent>
  <xr:revisionPtr revIDLastSave="0" documentId="13_ncr:1_{47050F49-60C8-45A0-93DD-7AC91223AB48}" xr6:coauthVersionLast="45" xr6:coauthVersionMax="45" xr10:uidLastSave="{00000000-0000-0000-0000-000000000000}"/>
  <workbookProtection workbookAlgorithmName="SHA-512" workbookHashValue="jcW/IpBmQjXJf4C+wwRmFKocHGofrrexWBVlpCwyK6l1VPsUYB0Kc7E8XNxRphdmkebBnY0kWNwx2gWlI8sFJw==" workbookSaltValue="GJhLf9ruSBmO/AFrwXSIZ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<sst xmlns="http://schemas.openxmlformats.org/spreadsheetml/2006/main" count="236" uniqueCount="116">
  <si>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</si>
  <si>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</si>
  <si>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</si>
  <si>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</si>
  <si>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</si>
  <si>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</si>
  <si>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</si>
  <si>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</si>
  <si>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</si>
  <si>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</si>
  <si>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</si>
  <si>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</si>
  <si>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</si>
  <si>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</si>
  <si>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</si>
  <si>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</si>
  <si>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</si>
  <si>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</si>
  <si>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</si>
  <si>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</si>
  <si>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</si>
  <si>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</si>
  <si>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</si>
  <si>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</si>
  <si>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</si>
  <si>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</si>
  <si>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</si>
  <si>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</si>
  <si>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</si>
  <si>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</si>
  <si>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</si>
  <si>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</si>
  <si>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</si>
  <si>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</si>
  <si>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</si>
  <si>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</si>
  <si>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</si>
  <si>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</si>
  <si>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</si>
  <si>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</si>
  <si>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</si>
  <si>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</si>
  <si>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</si>
  <si>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</si>
  <si>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</si>
  <si>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</si>
  <si>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</si>
  <si>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</si>
  <si>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</si>
  <si>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</si>
  <si>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</si>
  <si>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</si>
  <si>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</si>
  <si>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</si>
  <si>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</si>
  <si>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</si>
  <si>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</si>
  <si>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</si>
  <si>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</si>
  <si>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</si>
  <si>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</si>
  <si>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</si>
  <si>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</si>
  <si>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</si>
  <si>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</si>
  <si>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</si>
  <si>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</si>
  <si>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</si>
  <si>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</si>
  <si>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</si>
  <si>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</si>
  <si>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</si>
  <si>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</si>
  <si>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</si>
  <si>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</si>
  <si>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</si>
  <si>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</si>
  <si>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</si>
  <si>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</si>
  <si>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</si>
  <si>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</si>
  <si>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</si>
  <si>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</si>
  <si>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</si>
  <si>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</si>
  <si>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</si>
  <si>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</si>
  <si>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</si>
  <si>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</si>
  <si>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</si>
  <si>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</si>
  <si>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</si>
  <si>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</si>
  <si>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</si>
  <si>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</si>
  <si>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</si>
  <si>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</si>
  <si>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</si>
  <si>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</si>
  <si>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</si>
  <si>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</si>
  <si>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</si>
  <si>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</si>
  <si>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</si>
  <si>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</si>
  <si>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</si>
  <si>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</si>
  <si>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</si>
  <si>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</si>
  <si>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</si>
  <si>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</si>
  <si>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</si>
  <si>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</si>
  <si>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平均値と比較すると小さくなっている。平成28年度から地方公営企業法を全部適用し、減価償却累計額が増加していくため、有形固定資産減価償却率はしばらく同様の傾向で増加していくものと考えられる。
　管路老朽化率については、本市では昭和50年代後半に下水道整備が本格化した経過があるため、平成29年度から本市で最初に整備された管が老朽化（50年経過）を迎えるため、同年度から数値が増加している。管渠改善率は、PFI方式による管更生も進めてきており、令和2年度では類似団体平均値と同様の値まで増加している。</t>
    <rPh sb="220" eb="222">
      <t>ホウシキ</t>
    </rPh>
    <rPh sb="225" eb="226">
      <t>カン</t>
    </rPh>
    <rPh sb="226" eb="228">
      <t>コウセイ</t>
    </rPh>
    <rPh sb="229" eb="230">
      <t>スス</t>
    </rPh>
    <phoneticPr fontId="4"/>
  </si>
  <si>
    <t>　本市では、生活排水100%適正処理を早期に達成するために、公共下水道事業と浄化槽整備推進事業の2つの手法を活用し、生活排水処理施設の整備を進めている。必要以上の投資を抑制し、効率性の高い浄化槽を併用することで、本市の生活排水対策全体の財政リスクの低減を図っている。
　このほか、事業の広域化に取り組んでおり、令和元年度では他団体の計画策定業務を本市が共同発注した。令和2年度では台帳システム構築、管路施設点検調査などの共同発注を行った。今後は、雨水管調査の共同発注やマンホール広告収入による財源確保をしていく予定である。また、PFI方式により、誤接続調査及び管更生を行い、民間の能力を活用しつつ、効率的に事業を進めていく。令和元年度で策定した経営戦略を基に、今後も費用の抑制を図りつつ、令和６年度の概成を目指し、安定した経営の維持に努める。</t>
    <rPh sb="183" eb="185">
      <t>レイワ</t>
    </rPh>
    <rPh sb="186" eb="188">
      <t>ネンド</t>
    </rPh>
    <rPh sb="210" eb="214">
      <t>キョウドウハッチュウ</t>
    </rPh>
    <rPh sb="215" eb="216">
      <t>オコナ</t>
    </rPh>
    <rPh sb="219" eb="221">
      <t>コンゴ</t>
    </rPh>
    <rPh sb="223" eb="225">
      <t>ウスイ</t>
    </rPh>
    <rPh sb="225" eb="226">
      <t>カン</t>
    </rPh>
    <rPh sb="226" eb="228">
      <t>チョウサ</t>
    </rPh>
    <rPh sb="229" eb="231">
      <t>キョウドウ</t>
    </rPh>
    <rPh sb="231" eb="233">
      <t>ハッチュウ</t>
    </rPh>
    <rPh sb="239" eb="241">
      <t>コウコク</t>
    </rPh>
    <rPh sb="241" eb="243">
      <t>シュウニュウ</t>
    </rPh>
    <rPh sb="246" eb="248">
      <t>ザイゲン</t>
    </rPh>
    <rPh sb="248" eb="250">
      <t>カクホ</t>
    </rPh>
    <rPh sb="255" eb="257">
      <t>ヨテイ</t>
    </rPh>
    <rPh sb="318" eb="320">
      <t>サクテイ</t>
    </rPh>
    <rPh sb="327" eb="328">
      <t>モト</t>
    </rPh>
    <phoneticPr fontId="4"/>
  </si>
  <si>
    <t>　経常収支比率については、横ばいを維持しているが、令和2年度は流域下水道維持管理費負担金の増加により低下している。収益については、下水道使用料収益は、新型コロナウイルス感染症による巣ごもり需要のため、前年度より増加となった。費用については、利率の高い企業債の償還が順次終了していることから支払利息の減少が続いているが、下水整備をすすめていることから減価償却費は増加が続いている。本市では、一般会計からの補助金収入により収支均衡を図っている状態である。なお、経常収支比率は100％を超えているが、資本的収支もあわせて収支均衡を図っていることから、資本的収支（建設改良費等）への補填により、資金の余剰は発生していない。
　余剰資金が少なく、企業債の元利償還額が大きい状態が続いているため、決算時点での流動比率は低いままである。
　企業債残高対事業規模比率は減少傾向であり、これは企業債の償還額が借入額を上回っていることから、企業債残高が減少していることに伴い当該比率も減少しているものである。
　経費回収率は微減となっているが、汚水処理原価が微増となったためである。これは、流域下水道維持管理費負担金や減価償却費が増加してきていることが主な原因である。
　水洗化率については、新規整備による整備済人口の増や、整備済地域への啓発など促進活動を継続的に行っていることが、増加につながっていると考えられる。</t>
    <rPh sb="25" eb="27">
      <t>レイワ</t>
    </rPh>
    <rPh sb="28" eb="30">
      <t>ネンド</t>
    </rPh>
    <rPh sb="31" eb="33">
      <t>リュウイキ</t>
    </rPh>
    <rPh sb="33" eb="36">
      <t>ゲスイドウ</t>
    </rPh>
    <rPh sb="36" eb="38">
      <t>イジ</t>
    </rPh>
    <rPh sb="38" eb="41">
      <t>カンリヒ</t>
    </rPh>
    <rPh sb="41" eb="44">
      <t>フタンキン</t>
    </rPh>
    <rPh sb="45" eb="47">
      <t>ゾウカ</t>
    </rPh>
    <rPh sb="50" eb="52">
      <t>テイカ</t>
    </rPh>
    <rPh sb="105" eb="107">
      <t>ゾウカ</t>
    </rPh>
    <rPh sb="152" eb="153">
      <t>ツヅ</t>
    </rPh>
    <rPh sb="159" eb="161">
      <t>ゲスイ</t>
    </rPh>
    <rPh sb="161" eb="163">
      <t>セイビ</t>
    </rPh>
    <rPh sb="174" eb="176">
      <t>ゲンカ</t>
    </rPh>
    <rPh sb="176" eb="178">
      <t>ショウキャク</t>
    </rPh>
    <rPh sb="178" eb="179">
      <t>ヒ</t>
    </rPh>
    <rPh sb="180" eb="182">
      <t>ゾウカ</t>
    </rPh>
    <rPh sb="183" eb="184">
      <t>ツヅ</t>
    </rPh>
    <rPh sb="485" eb="486">
      <t>ナガ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</si>
</sst>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0.85</c:v>
                </c:pt>
                <c:pt idx="1">
                  <c:v>0.56999999999999995</c:v>
                </c:pt>
                <c:pt idx="2">
                  <c:v>0.11</c:v>
                </c:pt>
                <c:pt idx="3">
                  <c:v>0.16</c:v>
                </c:pt>
                <c:pt idx="4">
                  <c:v>0.19</c:v>
                </c:pt>
              </c:numCache>
            </c:numRef>
          </c:val>
          <c:extLst>
            <c:ext xmlns:c16="http://schemas.microsoft.com/office/drawing/2014/chart" uri="{C3380CC4-5D6E-409C-BE32-E72D297353CC}">
              <c16:uniqueId val="{00000000-3DA1-4111-93C9-1C528DEEA1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3DA1-4111-93C9-1C528DEEA1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5-47B8-8B68-B3935B4759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2385-47B8-8B68-B3935B4759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91.46</c:v>
                </c:pt>
                <c:pt idx="1">
                  <c:v>91.61</c:v>
                </c:pt>
                <c:pt idx="2">
                  <c:v>95.34</c:v>
                </c:pt>
                <c:pt idx="3">
                  <c:v>93.41</c:v>
                </c:pt>
                <c:pt idx="4">
                  <c:v>94.15</c:v>
                </c:pt>
              </c:numCache>
            </c:numRef>
          </c:val>
          <c:extLst>
            <c:ext xmlns:c16="http://schemas.microsoft.com/office/drawing/2014/chart" uri="{C3380CC4-5D6E-409C-BE32-E72D297353CC}">
              <c16:uniqueId val="{00000000-701D-4CC2-9735-566EEB0D57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701D-4CC2-9735-566EEB0D57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109.96</c:v>
                </c:pt>
                <c:pt idx="1">
                  <c:v>109</c:v>
                </c:pt>
                <c:pt idx="2">
                  <c:v>109.44</c:v>
                </c:pt>
                <c:pt idx="3">
                  <c:v>109.91</c:v>
                </c:pt>
                <c:pt idx="4">
                  <c:v>108.82</c:v>
                </c:pt>
              </c:numCache>
            </c:numRef>
          </c:val>
          <c:extLst>
            <c:ext xmlns:c16="http://schemas.microsoft.com/office/drawing/2014/chart" uri="{C3380CC4-5D6E-409C-BE32-E72D297353CC}">
              <c16:uniqueId val="{00000000-3F3C-4726-B2F6-CD9835662F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3F3C-4726-B2F6-CD9835662F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3.9</c:v>
                </c:pt>
                <c:pt idx="1">
                  <c:v>6.8</c:v>
                </c:pt>
                <c:pt idx="2">
                  <c:v>9.7899999999999991</c:v>
                </c:pt>
                <c:pt idx="3">
                  <c:v>12.7</c:v>
                </c:pt>
                <c:pt idx="4">
                  <c:v>15.53</c:v>
                </c:pt>
              </c:numCache>
            </c:numRef>
          </c:val>
          <c:extLst>
            <c:ext xmlns:c16="http://schemas.microsoft.com/office/drawing/2014/chart" uri="{C3380CC4-5D6E-409C-BE32-E72D297353CC}">
              <c16:uniqueId val="{00000000-2704-45CF-8325-C27D5B3A59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2704-45CF-8325-C27D5B3A59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
                  <c:v>0</c:v>
                </c:pt>
                <c:pt idx="1">
                  <c:v>5.01</c:v>
                </c:pt>
                <c:pt idx="2">
                  <c:v>5.05</c:v>
                </c:pt>
                <c:pt idx="3">
                  <c:v>4.88</c:v>
                </c:pt>
                <c:pt idx="4">
                  <c:v>4.72</c:v>
                </c:pt>
              </c:numCache>
            </c:numRef>
          </c:val>
          <c:extLst>
            <c:ext xmlns:c16="http://schemas.microsoft.com/office/drawing/2014/chart" uri="{C3380CC4-5D6E-409C-BE32-E72D297353CC}">
              <c16:uniqueId val="{00000000-7459-41A6-96F5-5565FB71DB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7459-41A6-96F5-5565FB71DB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08-487D-839F-331020AE9D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DE08-487D-839F-331020AE9D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50.38</c:v>
                </c:pt>
                <c:pt idx="1">
                  <c:v>52.47</c:v>
                </c:pt>
                <c:pt idx="2">
                  <c:v>52.73</c:v>
                </c:pt>
                <c:pt idx="3">
                  <c:v>47.18</c:v>
                </c:pt>
                <c:pt idx="4">
                  <c:v>55.07</c:v>
                </c:pt>
              </c:numCache>
            </c:numRef>
          </c:val>
          <c:extLst>
            <c:ext xmlns:c16="http://schemas.microsoft.com/office/drawing/2014/chart" uri="{C3380CC4-5D6E-409C-BE32-E72D297353CC}">
              <c16:uniqueId val="{00000000-9D7E-4A33-9A9C-478A4826CE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9D7E-4A33-9A9C-478A4826CE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644.33000000000004</c:v>
                </c:pt>
                <c:pt idx="1">
                  <c:v>618.53</c:v>
                </c:pt>
                <c:pt idx="2">
                  <c:v>589.07000000000005</c:v>
                </c:pt>
                <c:pt idx="3">
                  <c:v>577.84</c:v>
                </c:pt>
                <c:pt idx="4">
                  <c:v>512.95000000000005</c:v>
                </c:pt>
              </c:numCache>
            </c:numRef>
          </c:val>
          <c:extLst>
            <c:ext xmlns:c16="http://schemas.microsoft.com/office/drawing/2014/chart" uri="{C3380CC4-5D6E-409C-BE32-E72D297353CC}">
              <c16:uniqueId val="{00000000-328A-4B73-84D5-BFF7BE89C7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328A-4B73-84D5-BFF7BE89C7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122.05</c:v>
                </c:pt>
                <c:pt idx="1">
                  <c:v>122.28</c:v>
                </c:pt>
                <c:pt idx="2">
                  <c:v>121.57</c:v>
                </c:pt>
                <c:pt idx="3">
                  <c:v>118.73</c:v>
                </c:pt>
                <c:pt idx="4">
                  <c:v>113.85</c:v>
                </c:pt>
              </c:numCache>
            </c:numRef>
          </c:val>
          <c:extLst>
            <c:ext xmlns:c16="http://schemas.microsoft.com/office/drawing/2014/chart" uri="{C3380CC4-5D6E-409C-BE32-E72D297353CC}">
              <c16:uniqueId val="{00000000-1AC0-461D-B0CC-759F1CBB5E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1AC0-461D-B0CC-759F1CBB5E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111.68</c:v>
                </c:pt>
                <c:pt idx="1">
                  <c:v>111.83</c:v>
                </c:pt>
                <c:pt idx="2">
                  <c:v>112.19</c:v>
                </c:pt>
                <c:pt idx="3">
                  <c:v>114.5</c:v>
                </c:pt>
                <c:pt idx="4">
                  <c:v>117.92</c:v>
                </c:pt>
              </c:numCache>
            </c:numRef>
          </c:val>
          <c:extLst>
            <c:ext xmlns:c16="http://schemas.microsoft.com/office/drawing/2014/chart" uri="{C3380CC4-5D6E-409C-BE32-E72D297353CC}">
              <c16:uniqueId val="{00000000-65A1-44BE-823B-ABA3B7A40D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65A1-44BE-823B-ABA3B7A40D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大阪府　富田林市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109994</v>
      </c>
      <c r="AM8" s="51"/>
      <c r="AN8" s="51"/>
      <c r="AO8" s="51"/>
      <c r="AP8" s="51"/>
      <c r="AQ8" s="51"/>
      <c r="AR8" s="51"/>
      <c r="AS8" s="51"/>
      <c r="AT8" s="46">
        <f>データ!T6</f>
        <v>39.72</v>
      </c>
      <c r="AU8" s="46"/>
      <c r="AV8" s="46"/>
      <c r="AW8" s="46"/>
      <c r="AX8" s="46"/>
      <c r="AY8" s="46"/>
      <c r="AZ8" s="46"/>
      <c r="BA8" s="46"/>
      <c r="BB8" s="46">
        <f>データ!U6</f>
        <v>2769.23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67.180000000000007</v>
      </c>
      <c r="J10" s="46"/>
      <c r="K10" s="46"/>
      <c r="L10" s="46"/>
      <c r="M10" s="46"/>
      <c r="N10" s="46"/>
      <c r="O10" s="46"/>
      <c r="P10" s="46">
        <f>データ!P6</f>
        <v>93.59</v>
      </c>
      <c r="Q10" s="46"/>
      <c r="R10" s="46"/>
      <c r="S10" s="46"/>
      <c r="T10" s="46"/>
      <c r="U10" s="46"/>
      <c r="V10" s="46"/>
      <c r="W10" s="46">
        <f>データ!Q6</f>
        <v>91.45</v>
      </c>
      <c r="X10" s="46"/>
      <c r="Y10" s="46"/>
      <c r="Z10" s="46"/>
      <c r="AA10" s="46"/>
      <c r="AB10" s="46"/>
      <c r="AC10" s="46"/>
      <c r="AD10" s="51">
        <f>データ!R6</f>
        <v>2382</v>
      </c>
      <c r="AE10" s="51"/>
      <c r="AF10" s="51"/>
      <c r="AG10" s="51"/>
      <c r="AH10" s="51"/>
      <c r="AI10" s="51"/>
      <c r="AJ10" s="51"/>
      <c r="AK10" s="2"/>
      <c r="AL10" s="51">
        <f>データ!V6</f>
        <v>102622</v>
      </c>
      <c r="AM10" s="51"/>
      <c r="AN10" s="51"/>
      <c r="AO10" s="51"/>
      <c r="AP10" s="51"/>
      <c r="AQ10" s="51"/>
      <c r="AR10" s="51"/>
      <c r="AS10" s="51"/>
      <c r="AT10" s="46">
        <f>データ!W6</f>
        <v>17.190000000000001</v>
      </c>
      <c r="AU10" s="46"/>
      <c r="AV10" s="46"/>
      <c r="AW10" s="46"/>
      <c r="AX10" s="46"/>
      <c r="AY10" s="46"/>
      <c r="AZ10" s="46"/>
      <c r="BA10" s="46"/>
      <c r="BB10" s="46">
        <f>データ!X6</f>
        <v>5969.87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cQuKsyEigqGmwb70q6xGvyB8VM9lqTKClA9LPKVfCWGFPEd9u6dD2MGs5RecCa1tTYjvt5LzRJcnp2Zh/9+jQ==" saltValue="s79KCjLkydVF1HjslCCY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272141</v>
      </c>
      <c r="D6" s="33">
        <f t="shared" si="3"/>
        <v>46</v>
      </c>
      <c r="E6" s="33">
        <f t="shared" si="3"/>
        <v>17</v>
      </c>
      <c r="F6" s="33">
        <f t="shared" si="3"/>
        <v>1</v>
      </c>
      <c r="G6" s="33">
        <f t="shared" si="3"/>
        <v>0</v>
      </c>
      <c r="H6" s="33" t="str">
        <f t="shared" si="3"/>
        <v>大阪府　富田林市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67.180000000000007</v>
      </c>
      <c r="P6" s="34">
        <f t="shared" si="3"/>
        <v>93.59</v>
      </c>
      <c r="Q6" s="34">
        <f t="shared" si="3"/>
        <v>91.45</v>
      </c>
      <c r="R6" s="34">
        <f t="shared" si="3"/>
        <v>2382</v>
      </c>
      <c r="S6" s="34">
        <f t="shared" si="3"/>
        <v>109994</v>
      </c>
      <c r="T6" s="34">
        <f t="shared" si="3"/>
        <v>39.72</v>
      </c>
      <c r="U6" s="34">
        <f t="shared" si="3"/>
        <v>2769.23</v>
      </c>
      <c r="V6" s="34">
        <f t="shared" si="3"/>
        <v>102622</v>
      </c>
      <c r="W6" s="34">
        <f t="shared" si="3"/>
        <v>17.190000000000001</v>
      </c>
      <c r="X6" s="34">
        <f t="shared" si="3"/>
        <v>5969.87</v>
      </c>
      <c r="Y6" s="35">
        <f>IF(Y7="",NA(),Y7)</f>
        <v>109.96</v>
      </c>
      <c r="Z6" s="35">
        <f t="shared" ref="Z6:AH6" si="4">IF(Z7="",NA(),Z7)</f>
        <v>109</v>
      </c>
      <c r="AA6" s="35">
        <f t="shared" si="4"/>
        <v>109.44</v>
      </c>
      <c r="AB6" s="35">
        <f t="shared" si="4"/>
        <v>109.91</v>
      </c>
      <c r="AC6" s="35">
        <f t="shared" si="4"/>
        <v>108.82</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50.38</v>
      </c>
      <c r="AV6" s="35">
        <f t="shared" ref="AV6:BD6" si="6">IF(AV7="",NA(),AV7)</f>
        <v>52.47</v>
      </c>
      <c r="AW6" s="35">
        <f t="shared" si="6"/>
        <v>52.73</v>
      </c>
      <c r="AX6" s="35">
        <f t="shared" si="6"/>
        <v>47.18</v>
      </c>
      <c r="AY6" s="35">
        <f t="shared" si="6"/>
        <v>55.07</v>
      </c>
      <c r="AZ6" s="35">
        <f t="shared" si="6"/>
        <v>54.03</v>
      </c>
      <c r="BA6" s="35">
        <f t="shared" si="6"/>
        <v>65.83</v>
      </c>
      <c r="BB6" s="35">
        <f t="shared" si="6"/>
        <v>72.22</v>
      </c>
      <c r="BC6" s="35">
        <f t="shared" si="6"/>
        <v>73.02</v>
      </c>
      <c r="BD6" s="35">
        <f t="shared" si="6"/>
        <v>72.930000000000007</v>
      </c>
      <c r="BE6" s="34" t="str">
        <f>IF(BE7="","",IF(BE7="-","【-】","【"&amp;SUBSTITUTE(TEXT(BE7,"#,##0.00"),"-","△")&amp;"】"))</f>
        <v>【67.52】</v>
      </c>
      <c r="BF6" s="35">
        <f>IF(BF7="",NA(),BF7)</f>
        <v>644.33000000000004</v>
      </c>
      <c r="BG6" s="35">
        <f t="shared" ref="BG6:BO6" si="7">IF(BG7="",NA(),BG7)</f>
        <v>618.53</v>
      </c>
      <c r="BH6" s="35">
        <f t="shared" si="7"/>
        <v>589.07000000000005</v>
      </c>
      <c r="BI6" s="35">
        <f t="shared" si="7"/>
        <v>577.84</v>
      </c>
      <c r="BJ6" s="35">
        <f t="shared" si="7"/>
        <v>512.95000000000005</v>
      </c>
      <c r="BK6" s="35">
        <f t="shared" si="7"/>
        <v>802.49</v>
      </c>
      <c r="BL6" s="35">
        <f t="shared" si="7"/>
        <v>805.14</v>
      </c>
      <c r="BM6" s="35">
        <f t="shared" si="7"/>
        <v>730.93</v>
      </c>
      <c r="BN6" s="35">
        <f t="shared" si="7"/>
        <v>708.89</v>
      </c>
      <c r="BO6" s="35">
        <f t="shared" si="7"/>
        <v>730.52</v>
      </c>
      <c r="BP6" s="34" t="str">
        <f>IF(BP7="","",IF(BP7="-","【-】","【"&amp;SUBSTITUTE(TEXT(BP7,"#,##0.00"),"-","△")&amp;"】"))</f>
        <v>【705.21】</v>
      </c>
      <c r="BQ6" s="35">
        <f>IF(BQ7="",NA(),BQ7)</f>
        <v>122.05</v>
      </c>
      <c r="BR6" s="35">
        <f t="shared" ref="BR6:BZ6" si="8">IF(BR7="",NA(),BR7)</f>
        <v>122.28</v>
      </c>
      <c r="BS6" s="35">
        <f t="shared" si="8"/>
        <v>121.57</v>
      </c>
      <c r="BT6" s="35">
        <f t="shared" si="8"/>
        <v>118.73</v>
      </c>
      <c r="BU6" s="35">
        <f t="shared" si="8"/>
        <v>113.85</v>
      </c>
      <c r="BV6" s="35">
        <f t="shared" si="8"/>
        <v>103.18</v>
      </c>
      <c r="BW6" s="35">
        <f t="shared" si="8"/>
        <v>100.22</v>
      </c>
      <c r="BX6" s="35">
        <f t="shared" si="8"/>
        <v>98.09</v>
      </c>
      <c r="BY6" s="35">
        <f t="shared" si="8"/>
        <v>97.91</v>
      </c>
      <c r="BZ6" s="35">
        <f t="shared" si="8"/>
        <v>98.61</v>
      </c>
      <c r="CA6" s="34" t="str">
        <f>IF(CA7="","",IF(CA7="-","【-】","【"&amp;SUBSTITUTE(TEXT(CA7,"#,##0.00"),"-","△")&amp;"】"))</f>
        <v>【98.96】</v>
      </c>
      <c r="CB6" s="35">
        <f>IF(CB7="",NA(),CB7)</f>
        <v>111.68</v>
      </c>
      <c r="CC6" s="35">
        <f t="shared" ref="CC6:CK6" si="9">IF(CC7="",NA(),CC7)</f>
        <v>111.83</v>
      </c>
      <c r="CD6" s="35">
        <f t="shared" si="9"/>
        <v>112.19</v>
      </c>
      <c r="CE6" s="35">
        <f t="shared" si="9"/>
        <v>114.5</v>
      </c>
      <c r="CF6" s="35">
        <f t="shared" si="9"/>
        <v>117.92</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63.26</v>
      </c>
      <c r="CS6" s="35">
        <f t="shared" si="10"/>
        <v>61.54</v>
      </c>
      <c r="CT6" s="35">
        <f t="shared" si="10"/>
        <v>61.93</v>
      </c>
      <c r="CU6" s="35">
        <f t="shared" si="10"/>
        <v>61.32</v>
      </c>
      <c r="CV6" s="35">
        <f t="shared" si="10"/>
        <v>61.7</v>
      </c>
      <c r="CW6" s="34" t="str">
        <f>IF(CW7="","",IF(CW7="-","【-】","【"&amp;SUBSTITUTE(TEXT(CW7,"#,##0.00"),"-","△")&amp;"】"))</f>
        <v>【59.57】</v>
      </c>
      <c r="CX6" s="35">
        <f>IF(CX7="",NA(),CX7)</f>
        <v>91.46</v>
      </c>
      <c r="CY6" s="35">
        <f t="shared" ref="CY6:DG6" si="11">IF(CY7="",NA(),CY7)</f>
        <v>91.61</v>
      </c>
      <c r="CZ6" s="35">
        <f t="shared" si="11"/>
        <v>95.34</v>
      </c>
      <c r="DA6" s="35">
        <f t="shared" si="11"/>
        <v>93.41</v>
      </c>
      <c r="DB6" s="35">
        <f t="shared" si="11"/>
        <v>94.15</v>
      </c>
      <c r="DC6" s="35">
        <f t="shared" si="11"/>
        <v>94.07</v>
      </c>
      <c r="DD6" s="35">
        <f t="shared" si="11"/>
        <v>94.13</v>
      </c>
      <c r="DE6" s="35">
        <f t="shared" si="11"/>
        <v>94.45</v>
      </c>
      <c r="DF6" s="35">
        <f t="shared" si="11"/>
        <v>94.58</v>
      </c>
      <c r="DG6" s="35">
        <f t="shared" si="11"/>
        <v>94.56</v>
      </c>
      <c r="DH6" s="34" t="str">
        <f>IF(DH7="","",IF(DH7="-","【-】","【"&amp;SUBSTITUTE(TEXT(DH7,"#,##0.00"),"-","△")&amp;"】"))</f>
        <v>【95.57】</v>
      </c>
      <c r="DI6" s="35">
        <f>IF(DI7="",NA(),DI7)</f>
        <v>3.9</v>
      </c>
      <c r="DJ6" s="35">
        <f t="shared" ref="DJ6:DR6" si="12">IF(DJ7="",NA(),DJ7)</f>
        <v>6.8</v>
      </c>
      <c r="DK6" s="35">
        <f t="shared" si="12"/>
        <v>9.7899999999999991</v>
      </c>
      <c r="DL6" s="35">
        <f t="shared" si="12"/>
        <v>12.7</v>
      </c>
      <c r="DM6" s="35">
        <f t="shared" si="12"/>
        <v>15.53</v>
      </c>
      <c r="DN6" s="35">
        <f t="shared" si="12"/>
        <v>28.95</v>
      </c>
      <c r="DO6" s="35">
        <f t="shared" si="12"/>
        <v>30.11</v>
      </c>
      <c r="DP6" s="35">
        <f t="shared" si="12"/>
        <v>30.45</v>
      </c>
      <c r="DQ6" s="35">
        <f t="shared" si="12"/>
        <v>31.01</v>
      </c>
      <c r="DR6" s="35">
        <f t="shared" si="12"/>
        <v>28.87</v>
      </c>
      <c r="DS6" s="34" t="str">
        <f>IF(DS7="","",IF(DS7="-","【-】","【"&amp;SUBSTITUTE(TEXT(DS7,"#,##0.00"),"-","△")&amp;"】"))</f>
        <v>【36.52】</v>
      </c>
      <c r="DT6" s="34">
        <f>IF(DT7="",NA(),DT7)</f>
        <v>0</v>
      </c>
      <c r="DU6" s="35">
        <f t="shared" ref="DU6:EC6" si="13">IF(DU7="",NA(),DU7)</f>
        <v>5.01</v>
      </c>
      <c r="DV6" s="35">
        <f t="shared" si="13"/>
        <v>5.05</v>
      </c>
      <c r="DW6" s="35">
        <f t="shared" si="13"/>
        <v>4.88</v>
      </c>
      <c r="DX6" s="35">
        <f t="shared" si="13"/>
        <v>4.72</v>
      </c>
      <c r="DY6" s="35">
        <f t="shared" si="13"/>
        <v>4.07</v>
      </c>
      <c r="DZ6" s="35">
        <f t="shared" si="13"/>
        <v>4.54</v>
      </c>
      <c r="EA6" s="35">
        <f t="shared" si="13"/>
        <v>4.8499999999999996</v>
      </c>
      <c r="EB6" s="35">
        <f t="shared" si="13"/>
        <v>4.95</v>
      </c>
      <c r="EC6" s="35">
        <f t="shared" si="13"/>
        <v>5.64</v>
      </c>
      <c r="ED6" s="34" t="str">
        <f>IF(ED7="","",IF(ED7="-","【-】","【"&amp;SUBSTITUTE(TEXT(ED7,"#,##0.00"),"-","△")&amp;"】"))</f>
        <v>【5.72】</v>
      </c>
      <c r="EE6" s="35">
        <f>IF(EE7="",NA(),EE7)</f>
        <v>0.85</v>
      </c>
      <c r="EF6" s="35">
        <f t="shared" ref="EF6:EN6" si="14">IF(EF7="",NA(),EF7)</f>
        <v>0.56999999999999995</v>
      </c>
      <c r="EG6" s="35">
        <f t="shared" si="14"/>
        <v>0.11</v>
      </c>
      <c r="EH6" s="35">
        <f t="shared" si="14"/>
        <v>0.16</v>
      </c>
      <c r="EI6" s="35">
        <f t="shared" si="14"/>
        <v>0.19</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2">
      <c r="A7" s="28"/>
      <c r="B7" s="37">
        <v>2020</v>
      </c>
      <c r="C7" s="37">
        <v>272141</v>
      </c>
      <c r="D7" s="37">
        <v>46</v>
      </c>
      <c r="E7" s="37">
        <v>17</v>
      </c>
      <c r="F7" s="37">
        <v>1</v>
      </c>
      <c r="G7" s="37">
        <v>0</v>
      </c>
      <c r="H7" s="37" t="s">
        <v>96</v>
      </c>
      <c r="I7" s="37" t="s">
        <v>97</v>
      </c>
      <c r="J7" s="37" t="s">
        <v>98</v>
      </c>
      <c r="K7" s="37" t="s">
        <v>99</v>
      </c>
      <c r="L7" s="37" t="s">
        <v>100</v>
      </c>
      <c r="M7" s="37" t="s">
        <v>101</v>
      </c>
      <c r="N7" s="38" t="s">
        <v>102</v>
      </c>
      <c r="O7" s="38">
        <v>67.180000000000007</v>
      </c>
      <c r="P7" s="38">
        <v>93.59</v>
      </c>
      <c r="Q7" s="38">
        <v>91.45</v>
      </c>
      <c r="R7" s="38">
        <v>2382</v>
      </c>
      <c r="S7" s="38">
        <v>109994</v>
      </c>
      <c r="T7" s="38">
        <v>39.72</v>
      </c>
      <c r="U7" s="38">
        <v>2769.23</v>
      </c>
      <c r="V7" s="38">
        <v>102622</v>
      </c>
      <c r="W7" s="38">
        <v>17.190000000000001</v>
      </c>
      <c r="X7" s="38">
        <v>5969.87</v>
      </c>
      <c r="Y7" s="38">
        <v>109.96</v>
      </c>
      <c r="Z7" s="38">
        <v>109</v>
      </c>
      <c r="AA7" s="38">
        <v>109.44</v>
      </c>
      <c r="AB7" s="38">
        <v>109.91</v>
      </c>
      <c r="AC7" s="38">
        <v>108.82</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50.38</v>
      </c>
      <c r="AV7" s="38">
        <v>52.47</v>
      </c>
      <c r="AW7" s="38">
        <v>52.73</v>
      </c>
      <c r="AX7" s="38">
        <v>47.18</v>
      </c>
      <c r="AY7" s="38">
        <v>55.07</v>
      </c>
      <c r="AZ7" s="38">
        <v>54.03</v>
      </c>
      <c r="BA7" s="38">
        <v>65.83</v>
      </c>
      <c r="BB7" s="38">
        <v>72.22</v>
      </c>
      <c r="BC7" s="38">
        <v>73.02</v>
      </c>
      <c r="BD7" s="38">
        <v>72.930000000000007</v>
      </c>
      <c r="BE7" s="38">
        <v>67.52</v>
      </c>
      <c r="BF7" s="38">
        <v>644.33000000000004</v>
      </c>
      <c r="BG7" s="38">
        <v>618.53</v>
      </c>
      <c r="BH7" s="38">
        <v>589.07000000000005</v>
      </c>
      <c r="BI7" s="38">
        <v>577.84</v>
      </c>
      <c r="BJ7" s="38">
        <v>512.95000000000005</v>
      </c>
      <c r="BK7" s="38">
        <v>802.49</v>
      </c>
      <c r="BL7" s="38">
        <v>805.14</v>
      </c>
      <c r="BM7" s="38">
        <v>730.93</v>
      </c>
      <c r="BN7" s="38">
        <v>708.89</v>
      </c>
      <c r="BO7" s="38">
        <v>730.52</v>
      </c>
      <c r="BP7" s="38">
        <v>705.21</v>
      </c>
      <c r="BQ7" s="38">
        <v>122.05</v>
      </c>
      <c r="BR7" s="38">
        <v>122.28</v>
      </c>
      <c r="BS7" s="38">
        <v>121.57</v>
      </c>
      <c r="BT7" s="38">
        <v>118.73</v>
      </c>
      <c r="BU7" s="38">
        <v>113.85</v>
      </c>
      <c r="BV7" s="38">
        <v>103.18</v>
      </c>
      <c r="BW7" s="38">
        <v>100.22</v>
      </c>
      <c r="BX7" s="38">
        <v>98.09</v>
      </c>
      <c r="BY7" s="38">
        <v>97.91</v>
      </c>
      <c r="BZ7" s="38">
        <v>98.61</v>
      </c>
      <c r="CA7" s="38">
        <v>98.96</v>
      </c>
      <c r="CB7" s="38">
        <v>111.68</v>
      </c>
      <c r="CC7" s="38">
        <v>111.83</v>
      </c>
      <c r="CD7" s="38">
        <v>112.19</v>
      </c>
      <c r="CE7" s="38">
        <v>114.5</v>
      </c>
      <c r="CF7" s="38">
        <v>117.92</v>
      </c>
      <c r="CG7" s="38">
        <v>141.11000000000001</v>
      </c>
      <c r="CH7" s="38">
        <v>144.79</v>
      </c>
      <c r="CI7" s="38">
        <v>146.08000000000001</v>
      </c>
      <c r="CJ7" s="38">
        <v>144.11000000000001</v>
      </c>
      <c r="CK7" s="38">
        <v>141.24</v>
      </c>
      <c r="CL7" s="38">
        <v>134.52000000000001</v>
      </c>
      <c r="CM7" s="38" t="s">
        <v>102</v>
      </c>
      <c r="CN7" s="38" t="s">
        <v>102</v>
      </c>
      <c r="CO7" s="38" t="s">
        <v>102</v>
      </c>
      <c r="CP7" s="38" t="s">
        <v>102</v>
      </c>
      <c r="CQ7" s="38" t="s">
        <v>102</v>
      </c>
      <c r="CR7" s="38">
        <v>63.26</v>
      </c>
      <c r="CS7" s="38">
        <v>61.54</v>
      </c>
      <c r="CT7" s="38">
        <v>61.93</v>
      </c>
      <c r="CU7" s="38">
        <v>61.32</v>
      </c>
      <c r="CV7" s="38">
        <v>61.7</v>
      </c>
      <c r="CW7" s="38">
        <v>59.57</v>
      </c>
      <c r="CX7" s="38">
        <v>91.46</v>
      </c>
      <c r="CY7" s="38">
        <v>91.61</v>
      </c>
      <c r="CZ7" s="38">
        <v>95.34</v>
      </c>
      <c r="DA7" s="38">
        <v>93.41</v>
      </c>
      <c r="DB7" s="38">
        <v>94.15</v>
      </c>
      <c r="DC7" s="38">
        <v>94.07</v>
      </c>
      <c r="DD7" s="38">
        <v>94.13</v>
      </c>
      <c r="DE7" s="38">
        <v>94.45</v>
      </c>
      <c r="DF7" s="38">
        <v>94.58</v>
      </c>
      <c r="DG7" s="38">
        <v>94.56</v>
      </c>
      <c r="DH7" s="38">
        <v>95.57</v>
      </c>
      <c r="DI7" s="38">
        <v>3.9</v>
      </c>
      <c r="DJ7" s="38">
        <v>6.8</v>
      </c>
      <c r="DK7" s="38">
        <v>9.7899999999999991</v>
      </c>
      <c r="DL7" s="38">
        <v>12.7</v>
      </c>
      <c r="DM7" s="38">
        <v>15.53</v>
      </c>
      <c r="DN7" s="38">
        <v>28.95</v>
      </c>
      <c r="DO7" s="38">
        <v>30.11</v>
      </c>
      <c r="DP7" s="38">
        <v>30.45</v>
      </c>
      <c r="DQ7" s="38">
        <v>31.01</v>
      </c>
      <c r="DR7" s="38">
        <v>28.87</v>
      </c>
      <c r="DS7" s="38">
        <v>36.520000000000003</v>
      </c>
      <c r="DT7" s="38">
        <v>0</v>
      </c>
      <c r="DU7" s="38">
        <v>5.01</v>
      </c>
      <c r="DV7" s="38">
        <v>5.05</v>
      </c>
      <c r="DW7" s="38">
        <v>4.88</v>
      </c>
      <c r="DX7" s="38">
        <v>4.72</v>
      </c>
      <c r="DY7" s="38">
        <v>4.07</v>
      </c>
      <c r="DZ7" s="38">
        <v>4.54</v>
      </c>
      <c r="EA7" s="38">
        <v>4.8499999999999996</v>
      </c>
      <c r="EB7" s="38">
        <v>4.95</v>
      </c>
      <c r="EC7" s="38">
        <v>5.64</v>
      </c>
      <c r="ED7" s="38">
        <v>5.72</v>
      </c>
      <c r="EE7" s="38">
        <v>0.85</v>
      </c>
      <c r="EF7" s="38">
        <v>0.56999999999999995</v>
      </c>
      <c r="EG7" s="38">
        <v>0.11</v>
      </c>
      <c r="EH7" s="38">
        <v>0.16</v>
      </c>
      <c r="EI7" s="38">
        <v>0.19</v>
      </c>
      <c r="EJ7" s="38">
        <v>0.13</v>
      </c>
      <c r="EK7" s="38">
        <v>0.17</v>
      </c>
      <c r="EL7" s="38">
        <v>0.21</v>
      </c>
      <c r="EM7" s="38">
        <v>0.19</v>
      </c>
      <c r="EN7" s="38">
        <v>0.19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安田　昌平</cp:lastModifiedBy>
  <dcterms:created xsi:type="dcterms:W3CDTF">2021-12-03T07:15:23Z</dcterms:created>
  <dcterms:modified xsi:type="dcterms:W3CDTF">2022-02-10T05:25:10Z</dcterms:modified>
  <cp:category/>
</cp:coreProperties>
</file>