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5 富田林市○\"/>
    </mc:Choice>
  </mc:AlternateContent>
  <workbookProtection workbookAlgorithmName="SHA-512" workbookHashValue="5FKB/YzXlOpvIrgCMagNtazLxKNe3dAHNv+R2k27+OILb5+K23F7dqQJ6/SFcQ8fYYbtoZBn+nmP2aHRl0YMMw==" workbookSaltValue="ZTawwZZhB/tCcrJLaKSeYw==" workbookSpinCount="100000" lockStructure="1"/>
  <bookViews>
    <workbookView xWindow="-10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<sst xmlns="http://schemas.openxmlformats.org/spreadsheetml/2006/main" count="228" uniqueCount="113">
  <si>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</si>
  <si>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</si>
  <si>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</si>
  <si>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</si>
  <si>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</si>
  <si>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</si>
  <si>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</si>
  <si>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</si>
  <si>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</si>
  <si>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</si>
  <si>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</si>
  <si>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</si>
  <si>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</si>
  <si>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</si>
  <si>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</si>
  <si>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</si>
  <si>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</si>
  <si>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</si>
  <si>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</si>
  <si>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</si>
  <si>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</si>
  <si>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</si>
  <si>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</si>
  <si>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</si>
  <si>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</si>
  <si>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</si>
  <si>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</si>
  <si>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</si>
  <si>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</si>
  <si>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</si>
  <si>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</si>
  <si>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</si>
  <si>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</si>
  <si>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</si>
  <si>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</si>
  <si>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</si>
  <si>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</si>
  <si>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</si>
  <si>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</si>
  <si>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</si>
  <si>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</si>
  <si>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</si>
  <si>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</si>
  <si>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</si>
  <si>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</si>
  <si>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</si>
  <si>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</si>
  <si>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</si>
  <si>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</si>
  <si>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</si>
  <si>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</si>
  <si>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</si>
  <si>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</si>
  <si>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</si>
  <si>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</si>
  <si>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</si>
  <si>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</si>
  <si>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</si>
  <si>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</si>
  <si>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</si>
  <si>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</si>
  <si>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</si>
  <si>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</si>
  <si>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</si>
  <si>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</si>
  <si>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</si>
  <si>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</si>
  <si>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</si>
  <si>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</si>
  <si>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</si>
  <si>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</si>
  <si>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</si>
  <si>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</si>
  <si>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</si>
  <si>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</si>
  <si>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</si>
  <si>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</si>
  <si>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</si>
  <si>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</si>
  <si>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</si>
  <si>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</si>
  <si>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</si>
  <si>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</si>
  <si>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</si>
  <si>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</si>
  <si>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</si>
  <si>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</si>
  <si>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</si>
  <si>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</si>
  <si>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</si>
  <si>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</si>
  <si>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</si>
  <si>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</si>
  <si>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</si>
  <si>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</si>
  <si>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</si>
  <si>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</si>
  <si>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</si>
  <si>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</si>
  <si>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</si>
  <si>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</si>
  <si>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</si>
  <si>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</si>
  <si>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</si>
  <si>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</si>
  <si>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</si>
  <si>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</si>
  <si>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</si>
  <si>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</si>
  <si>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</si>
  <si>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よりも高くなっている。令和元年度からは、甲田浄水場浄水部門を廃止したため、有形固定資産減価償却累計額が減少し、有形固定資産減価償却率が低下しているが、法定耐用年数に近い資産がまだ多い状況である。同様に、管路経年化率についても類似団体平均値と比較すると高く、老朽化した管路が多くなっている。このような状況を踏まえ、本市では以前から更新工事に積極的に取り組んでおり、管路更新率は高い数値を維持している。</t>
    <phoneticPr fontId="4"/>
  </si>
  <si>
    <t>　施設の老朽化が進んでいるため、今後も各管路の重要度を考慮し、設定した更新基準年数に基づいて更新していく。しかしながら、高い更新率を維持しつつ、工事を進めていくためには、資金の確保が課題となってくる。令和元年度では甲田浄水場の浄水機能の廃止を行い、後年度に負担すべきであった修繕費及び更新費用の抑制を行った。令和2年度では、マイクロ水力発電事業による新たな収益の確保、他市と漏水調査業務の共同発注を行うことでの経費の抑制などを行った。今後は、料金改定、遊休地売却による財源確保や事業計画や水道ビジョンの見直し等に取り組み、企業団との統合による広域化も検討しながら、減少する水需要にあわせて施設の統廃合を進めることにより、安心・安全な水の供給を継続していくために経営の改善を行っていく必要がある。</t>
    <rPh sb="147" eb="149">
      <t>ヨクセイ</t>
    </rPh>
    <rPh sb="150" eb="151">
      <t>オコナ</t>
    </rPh>
    <rPh sb="154" eb="156">
      <t>レイワ</t>
    </rPh>
    <rPh sb="157" eb="159">
      <t>ネンド</t>
    </rPh>
    <rPh sb="187" eb="189">
      <t>ロウスイ</t>
    </rPh>
    <rPh sb="189" eb="191">
      <t>チョウサ</t>
    </rPh>
    <rPh sb="213" eb="214">
      <t>オコナ</t>
    </rPh>
    <rPh sb="217" eb="219">
      <t>コンゴ</t>
    </rPh>
    <rPh sb="221" eb="223">
      <t>リョウキン</t>
    </rPh>
    <rPh sb="223" eb="225">
      <t>カイテイ</t>
    </rPh>
    <rPh sb="226" eb="229">
      <t>ユウキュウチ</t>
    </rPh>
    <rPh sb="229" eb="231">
      <t>バイキャク</t>
    </rPh>
    <rPh sb="234" eb="236">
      <t>ザイゲン</t>
    </rPh>
    <rPh sb="236" eb="238">
      <t>カクホ</t>
    </rPh>
    <rPh sb="254" eb="255">
      <t>トウ</t>
    </rPh>
    <rPh sb="256" eb="257">
      <t>ト</t>
    </rPh>
    <rPh sb="258" eb="259">
      <t>ク</t>
    </rPh>
    <rPh sb="261" eb="263">
      <t>キギョウ</t>
    </rPh>
    <rPh sb="263" eb="264">
      <t>ダン</t>
    </rPh>
    <rPh sb="266" eb="268">
      <t>トウゴウ</t>
    </rPh>
    <rPh sb="271" eb="274">
      <t>コウイキカ</t>
    </rPh>
    <rPh sb="275" eb="277">
      <t>ケントウ</t>
    </rPh>
    <rPh sb="330" eb="332">
      <t>ケイエイ</t>
    </rPh>
    <rPh sb="333" eb="335">
      <t>カイゼン</t>
    </rPh>
    <rPh sb="341" eb="343">
      <t>ヒツヨウ</t>
    </rPh>
    <phoneticPr fontId="4"/>
  </si>
  <si>
    <t>　収益については、人口減少等の影響により、有収水量の減少が続いていたが、令和2年度は新型コロナウイルス感染症による巣ごもり需要のため、前年度に比べ経常収益は増加した。しかしながら、費用については、ダム水の送水管破損事故に伴い、企業団からの受水費、燃料費等が増加した。このため、経常収支比率は悪化している。なお、令和元年度より甲田浄水場の浄水部門を廃止したことに伴い、大阪広域水道企業団からの受水費が増加したため経常収支比率がさらに低下しており、今後もこの傾向は続くが、事業計画どおりであり想定内である。
　近年は、積極的に更新工事を行っているため、資金（流動資産）が減少し、流動比率は、減少傾向が続いている。平成29年度に上昇しているのは、継続費に係る工事の翌年度への繰越等のため、決算時点での一時的な資金残高の増加を反映したものである。
　企業債残高対給水収益比率は、積極的に管路更新等を行っていることから借入額が償還額を上回っていること、給水収益が減少していること等から増加を続けているが、類似団体平均値より低い値を維持している。
　料金回収率については、令和2年度は基本料金半額減免による供給単価の減少により、低下した。
　本市では、漏水調査を行うなど、漏水の早期発見に努めており、有収率は、類似団体平均値より高くなっている。</t>
    <rPh sb="23" eb="25">
      <t>スイリョウ</t>
    </rPh>
    <rPh sb="36" eb="38">
      <t>レイワ</t>
    </rPh>
    <rPh sb="39" eb="41">
      <t>ネンド</t>
    </rPh>
    <rPh sb="42" eb="44">
      <t>シンガタ</t>
    </rPh>
    <rPh sb="51" eb="54">
      <t>カンセンショウ</t>
    </rPh>
    <rPh sb="57" eb="58">
      <t>ス</t>
    </rPh>
    <rPh sb="61" eb="63">
      <t>ジュヨウ</t>
    </rPh>
    <rPh sb="67" eb="70">
      <t>ゼンネンド</t>
    </rPh>
    <rPh sb="71" eb="72">
      <t>クラ</t>
    </rPh>
    <rPh sb="73" eb="75">
      <t>ケイジョウ</t>
    </rPh>
    <rPh sb="75" eb="77">
      <t>シュウエキ</t>
    </rPh>
    <rPh sb="78" eb="79">
      <t>ゾウ</t>
    </rPh>
    <rPh sb="79" eb="80">
      <t>カ</t>
    </rPh>
    <rPh sb="100" eb="101">
      <t>スイ</t>
    </rPh>
    <rPh sb="102" eb="105">
      <t>ソウスイカン</t>
    </rPh>
    <rPh sb="105" eb="107">
      <t>ハソン</t>
    </rPh>
    <rPh sb="107" eb="109">
      <t>ジコ</t>
    </rPh>
    <rPh sb="110" eb="111">
      <t>トモナ</t>
    </rPh>
    <rPh sb="113" eb="115">
      <t>キギョウ</t>
    </rPh>
    <rPh sb="115" eb="116">
      <t>ダン</t>
    </rPh>
    <rPh sb="119" eb="120">
      <t>ウケ</t>
    </rPh>
    <rPh sb="120" eb="121">
      <t>ミズ</t>
    </rPh>
    <rPh sb="121" eb="122">
      <t>ヒ</t>
    </rPh>
    <rPh sb="123" eb="125">
      <t>ネンリョウ</t>
    </rPh>
    <rPh sb="125" eb="126">
      <t>ヒ</t>
    </rPh>
    <rPh sb="126" eb="127">
      <t>トウ</t>
    </rPh>
    <rPh sb="128" eb="130">
      <t>ゾウカ</t>
    </rPh>
    <rPh sb="253" eb="255">
      <t>キンネン</t>
    </rPh>
    <rPh sb="469" eb="471">
      <t>リョウキン</t>
    </rPh>
    <rPh sb="471" eb="473">
      <t>カイシュウ</t>
    </rPh>
    <rPh sb="473" eb="474">
      <t>リツ</t>
    </rPh>
    <rPh sb="480" eb="482">
      <t>レイワ</t>
    </rPh>
    <rPh sb="483" eb="485">
      <t>ネンド</t>
    </rPh>
    <rPh sb="486" eb="488">
      <t>キホン</t>
    </rPh>
    <rPh sb="488" eb="490">
      <t>リョウキン</t>
    </rPh>
    <rPh sb="490" eb="492">
      <t>ハンガク</t>
    </rPh>
    <rPh sb="492" eb="494">
      <t>ゲンメン</t>
    </rPh>
    <rPh sb="497" eb="499">
      <t>キョウキュウ</t>
    </rPh>
    <rPh sb="499" eb="501">
      <t>タンカ</t>
    </rPh>
    <rPh sb="502" eb="504">
      <t>ゲンショウ</t>
    </rPh>
    <rPh sb="508" eb="510">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</si>
</sst>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1.66</c:v>
                </c:pt>
                <c:pt idx="1">
                  <c:v>1</c:v>
                </c:pt>
                <c:pt idx="2">
                  <c:v>1.47</c:v>
                </c:pt>
                <c:pt idx="3">
                  <c:v>1.25</c:v>
                </c:pt>
                <c:pt idx="4">
                  <c:v>1.25</c:v>
                </c:pt>
              </c:numCache>
            </c:numRef>
          </c:val>
          <c:extLst>
            <c:ext xmlns:c16="http://schemas.microsoft.com/office/drawing/2014/chart" uri="{C3380CC4-5D6E-409C-BE32-E72D297353CC}">
              <c16:uniqueId val="{00000000-7138-47BC-AF9A-8DF91E263E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7138-47BC-AF9A-8DF91E263E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60.91</c:v>
                </c:pt>
                <c:pt idx="1">
                  <c:v>61.1</c:v>
                </c:pt>
                <c:pt idx="2">
                  <c:v>59.69</c:v>
                </c:pt>
                <c:pt idx="3">
                  <c:v>58.8</c:v>
                </c:pt>
                <c:pt idx="4">
                  <c:v>59.67</c:v>
                </c:pt>
              </c:numCache>
            </c:numRef>
          </c:val>
          <c:extLst>
            <c:ext xmlns:c16="http://schemas.microsoft.com/office/drawing/2014/chart" uri="{C3380CC4-5D6E-409C-BE32-E72D297353CC}">
              <c16:uniqueId val="{00000000-310B-4BEA-A5F4-5F8D81A657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310B-4BEA-A5F4-5F8D81A657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96.99</c:v>
                </c:pt>
                <c:pt idx="1">
                  <c:v>95.62</c:v>
                </c:pt>
                <c:pt idx="2">
                  <c:v>96.11</c:v>
                </c:pt>
                <c:pt idx="3">
                  <c:v>96.52</c:v>
                </c:pt>
                <c:pt idx="4">
                  <c:v>96.26</c:v>
                </c:pt>
              </c:numCache>
            </c:numRef>
          </c:val>
          <c:extLst>
            <c:ext xmlns:c16="http://schemas.microsoft.com/office/drawing/2014/chart" uri="{C3380CC4-5D6E-409C-BE32-E72D297353CC}">
              <c16:uniqueId val="{00000000-26C4-44A3-BFE1-3A43C34C71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26C4-44A3-BFE1-3A43C34C71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118.26</c:v>
                </c:pt>
                <c:pt idx="1">
                  <c:v>111.8</c:v>
                </c:pt>
                <c:pt idx="2">
                  <c:v>115.55</c:v>
                </c:pt>
                <c:pt idx="3">
                  <c:v>107.52</c:v>
                </c:pt>
                <c:pt idx="4">
                  <c:v>103.02</c:v>
                </c:pt>
              </c:numCache>
            </c:numRef>
          </c:val>
          <c:extLst>
            <c:ext xmlns:c16="http://schemas.microsoft.com/office/drawing/2014/chart" uri="{C3380CC4-5D6E-409C-BE32-E72D297353CC}">
              <c16:uniqueId val="{00000000-E267-4877-B13C-EE4565439B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E267-4877-B13C-EE4565439B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52.49</c:v>
                </c:pt>
                <c:pt idx="1">
                  <c:v>53.35</c:v>
                </c:pt>
                <c:pt idx="2">
                  <c:v>53.06</c:v>
                </c:pt>
                <c:pt idx="3">
                  <c:v>51.1</c:v>
                </c:pt>
                <c:pt idx="4">
                  <c:v>51.35</c:v>
                </c:pt>
              </c:numCache>
            </c:numRef>
          </c:val>
          <c:extLst>
            <c:ext xmlns:c16="http://schemas.microsoft.com/office/drawing/2014/chart" uri="{C3380CC4-5D6E-409C-BE32-E72D297353CC}">
              <c16:uniqueId val="{00000000-680A-4156-99E5-2F1143AE17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680A-4156-99E5-2F1143AE17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26.38</c:v>
                </c:pt>
                <c:pt idx="1">
                  <c:v>27</c:v>
                </c:pt>
                <c:pt idx="2">
                  <c:v>29.01</c:v>
                </c:pt>
                <c:pt idx="3">
                  <c:v>30.34</c:v>
                </c:pt>
                <c:pt idx="4">
                  <c:v>31.22</c:v>
                </c:pt>
              </c:numCache>
            </c:numRef>
          </c:val>
          <c:extLst>
            <c:ext xmlns:c16="http://schemas.microsoft.com/office/drawing/2014/chart" uri="{C3380CC4-5D6E-409C-BE32-E72D297353CC}">
              <c16:uniqueId val="{00000000-5052-4DE8-A40D-DD88765309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5052-4DE8-A40D-DD88765309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C-426B-B28F-255E18041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91C-426B-B28F-255E18041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394.77</c:v>
                </c:pt>
                <c:pt idx="1">
                  <c:v>501.34</c:v>
                </c:pt>
                <c:pt idx="2">
                  <c:v>359.52</c:v>
                </c:pt>
                <c:pt idx="3">
                  <c:v>319.12</c:v>
                </c:pt>
                <c:pt idx="4">
                  <c:v>279.67</c:v>
                </c:pt>
              </c:numCache>
            </c:numRef>
          </c:val>
          <c:extLst>
            <c:ext xmlns:c16="http://schemas.microsoft.com/office/drawing/2014/chart" uri="{C3380CC4-5D6E-409C-BE32-E72D297353CC}">
              <c16:uniqueId val="{00000000-DFA4-40F1-B6AA-708A5E96F9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DFA4-40F1-B6AA-708A5E96F9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178.57</c:v>
                </c:pt>
                <c:pt idx="1">
                  <c:v>177.93</c:v>
                </c:pt>
                <c:pt idx="2">
                  <c:v>197.09</c:v>
                </c:pt>
                <c:pt idx="3">
                  <c:v>207.81</c:v>
                </c:pt>
                <c:pt idx="4">
                  <c:v>220.46</c:v>
                </c:pt>
              </c:numCache>
            </c:numRef>
          </c:val>
          <c:extLst>
            <c:ext xmlns:c16="http://schemas.microsoft.com/office/drawing/2014/chart" uri="{C3380CC4-5D6E-409C-BE32-E72D297353CC}">
              <c16:uniqueId val="{00000000-5FC9-4F8E-998B-03EBB495F6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5FC9-4F8E-998B-03EBB495F6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118.32</c:v>
                </c:pt>
                <c:pt idx="1">
                  <c:v>109.43</c:v>
                </c:pt>
                <c:pt idx="2">
                  <c:v>114.39</c:v>
                </c:pt>
                <c:pt idx="3">
                  <c:v>104.31</c:v>
                </c:pt>
                <c:pt idx="4">
                  <c:v>94.26</c:v>
                </c:pt>
              </c:numCache>
            </c:numRef>
          </c:val>
          <c:extLst>
            <c:ext xmlns:c16="http://schemas.microsoft.com/office/drawing/2014/chart" uri="{C3380CC4-5D6E-409C-BE32-E72D297353CC}">
              <c16:uniqueId val="{00000000-11AD-45EA-A0A8-6F45828170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11AD-45EA-A0A8-6F45828170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124.01</c:v>
                </c:pt>
                <c:pt idx="1">
                  <c:v>133.76</c:v>
                </c:pt>
                <c:pt idx="2">
                  <c:v>126.83</c:v>
                </c:pt>
                <c:pt idx="3">
                  <c:v>138.88999999999999</c:v>
                </c:pt>
                <c:pt idx="4">
                  <c:v>146.35</c:v>
                </c:pt>
              </c:numCache>
            </c:numRef>
          </c:val>
          <c:extLst>
            <c:ext xmlns:c16="http://schemas.microsoft.com/office/drawing/2014/chart" uri="{C3380CC4-5D6E-409C-BE32-E72D297353CC}">
              <c16:uniqueId val="{00000000-06E3-4FFD-A9C9-A4289D5F10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06E3-4FFD-A9C9-A4289D5F10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富田林市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109994</v>
      </c>
      <c r="AM8" s="71"/>
      <c r="AN8" s="71"/>
      <c r="AO8" s="71"/>
      <c r="AP8" s="71"/>
      <c r="AQ8" s="71"/>
      <c r="AR8" s="71"/>
      <c r="AS8" s="71"/>
      <c r="AT8" s="67">
        <f>データ!$S$6</f>
        <v>39.72</v>
      </c>
      <c r="AU8" s="68"/>
      <c r="AV8" s="68"/>
      <c r="AW8" s="68"/>
      <c r="AX8" s="68"/>
      <c r="AY8" s="68"/>
      <c r="AZ8" s="68"/>
      <c r="BA8" s="68"/>
      <c r="BB8" s="70">
        <f>データ!$T$6</f>
        <v>2769.23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80.84</v>
      </c>
      <c r="J10" s="68"/>
      <c r="K10" s="68"/>
      <c r="L10" s="68"/>
      <c r="M10" s="68"/>
      <c r="N10" s="68"/>
      <c r="O10" s="69"/>
      <c r="P10" s="70">
        <f>データ!$P$6</f>
        <v>99.99</v>
      </c>
      <c r="Q10" s="70"/>
      <c r="R10" s="70"/>
      <c r="S10" s="70"/>
      <c r="T10" s="70"/>
      <c r="U10" s="70"/>
      <c r="V10" s="70"/>
      <c r="W10" s="71">
        <f>データ!$Q$6</f>
        <v>2422</v>
      </c>
      <c r="X10" s="71"/>
      <c r="Y10" s="71"/>
      <c r="Z10" s="71"/>
      <c r="AA10" s="71"/>
      <c r="AB10" s="71"/>
      <c r="AC10" s="71"/>
      <c r="AD10" s="2"/>
      <c r="AE10" s="2"/>
      <c r="AF10" s="2"/>
      <c r="AG10" s="2"/>
      <c r="AH10" s="4"/>
      <c r="AI10" s="4"/>
      <c r="AJ10" s="4"/>
      <c r="AK10" s="4"/>
      <c r="AL10" s="71">
        <f>データ!$U$6</f>
        <v>109642</v>
      </c>
      <c r="AM10" s="71"/>
      <c r="AN10" s="71"/>
      <c r="AO10" s="71"/>
      <c r="AP10" s="71"/>
      <c r="AQ10" s="71"/>
      <c r="AR10" s="71"/>
      <c r="AS10" s="71"/>
      <c r="AT10" s="67">
        <f>データ!$V$6</f>
        <v>39.72</v>
      </c>
      <c r="AU10" s="68"/>
      <c r="AV10" s="68"/>
      <c r="AW10" s="68"/>
      <c r="AX10" s="68"/>
      <c r="AY10" s="68"/>
      <c r="AZ10" s="68"/>
      <c r="BA10" s="68"/>
      <c r="BB10" s="70">
        <f>データ!$W$6</f>
        <v>2760.37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E7QXxHiDohWr05hUWwqQWNvs9b5tC/sLnBX6Z3YdCKZhpnemeRvU3hRwvYhIBTc0Y3MqcNpym3sP2F/Jp5W1Q==" saltValue="994n0AcfBLpMwGllLU4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272141</v>
      </c>
      <c r="D6" s="34">
        <f t="shared" si="3"/>
        <v>46</v>
      </c>
      <c r="E6" s="34">
        <f t="shared" si="3"/>
        <v>1</v>
      </c>
      <c r="F6" s="34">
        <f t="shared" si="3"/>
        <v>0</v>
      </c>
      <c r="G6" s="34">
        <f t="shared" si="3"/>
        <v>1</v>
      </c>
      <c r="H6" s="34" t="str">
        <f t="shared" si="3"/>
        <v>大阪府　富田林市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80.84</v>
      </c>
      <c r="P6" s="35">
        <f t="shared" si="3"/>
        <v>99.99</v>
      </c>
      <c r="Q6" s="35">
        <f t="shared" si="3"/>
        <v>2422</v>
      </c>
      <c r="R6" s="35">
        <f t="shared" si="3"/>
        <v>109994</v>
      </c>
      <c r="S6" s="35">
        <f t="shared" si="3"/>
        <v>39.72</v>
      </c>
      <c r="T6" s="35">
        <f t="shared" si="3"/>
        <v>2769.23</v>
      </c>
      <c r="U6" s="35">
        <f t="shared" si="3"/>
        <v>109642</v>
      </c>
      <c r="V6" s="35">
        <f t="shared" si="3"/>
        <v>39.72</v>
      </c>
      <c r="W6" s="35">
        <f t="shared" si="3"/>
        <v>2760.37</v>
      </c>
      <c r="X6" s="36">
        <f>IF(X7="",NA(),X7)</f>
        <v>118.26</v>
      </c>
      <c r="Y6" s="36">
        <f t="shared" ref="Y6:AG6" si="4">IF(Y7="",NA(),Y7)</f>
        <v>111.8</v>
      </c>
      <c r="Z6" s="36">
        <f t="shared" si="4"/>
        <v>115.55</v>
      </c>
      <c r="AA6" s="36">
        <f t="shared" si="4"/>
        <v>107.52</v>
      </c>
      <c r="AB6" s="36">
        <f t="shared" si="4"/>
        <v>103.02</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394.77</v>
      </c>
      <c r="AU6" s="36">
        <f t="shared" ref="AU6:BC6" si="6">IF(AU7="",NA(),AU7)</f>
        <v>501.34</v>
      </c>
      <c r="AV6" s="36">
        <f t="shared" si="6"/>
        <v>359.52</v>
      </c>
      <c r="AW6" s="36">
        <f t="shared" si="6"/>
        <v>319.12</v>
      </c>
      <c r="AX6" s="36">
        <f t="shared" si="6"/>
        <v>279.67</v>
      </c>
      <c r="AY6" s="36">
        <f t="shared" si="6"/>
        <v>349.04</v>
      </c>
      <c r="AZ6" s="36">
        <f t="shared" si="6"/>
        <v>337.49</v>
      </c>
      <c r="BA6" s="36">
        <f t="shared" si="6"/>
        <v>335.6</v>
      </c>
      <c r="BB6" s="36">
        <f t="shared" si="6"/>
        <v>358.91</v>
      </c>
      <c r="BC6" s="36">
        <f t="shared" si="6"/>
        <v>360.96</v>
      </c>
      <c r="BD6" s="35" t="str">
        <f>IF(BD7="","",IF(BD7="-","【-】","【"&amp;SUBSTITUTE(TEXT(BD7,"#,##0.00"),"-","△")&amp;"】"))</f>
        <v>【260.31】</v>
      </c>
      <c r="BE6" s="36">
        <f>IF(BE7="",NA(),BE7)</f>
        <v>178.57</v>
      </c>
      <c r="BF6" s="36">
        <f t="shared" ref="BF6:BN6" si="7">IF(BF7="",NA(),BF7)</f>
        <v>177.93</v>
      </c>
      <c r="BG6" s="36">
        <f t="shared" si="7"/>
        <v>197.09</v>
      </c>
      <c r="BH6" s="36">
        <f t="shared" si="7"/>
        <v>207.81</v>
      </c>
      <c r="BI6" s="36">
        <f t="shared" si="7"/>
        <v>220.46</v>
      </c>
      <c r="BJ6" s="36">
        <f t="shared" si="7"/>
        <v>254.54</v>
      </c>
      <c r="BK6" s="36">
        <f t="shared" si="7"/>
        <v>265.92</v>
      </c>
      <c r="BL6" s="36">
        <f t="shared" si="7"/>
        <v>258.26</v>
      </c>
      <c r="BM6" s="36">
        <f t="shared" si="7"/>
        <v>247.27</v>
      </c>
      <c r="BN6" s="36">
        <f t="shared" si="7"/>
        <v>239.18</v>
      </c>
      <c r="BO6" s="35" t="str">
        <f>IF(BO7="","",IF(BO7="-","【-】","【"&amp;SUBSTITUTE(TEXT(BO7,"#,##0.00"),"-","△")&amp;"】"))</f>
        <v>【275.67】</v>
      </c>
      <c r="BP6" s="36">
        <f>IF(BP7="",NA(),BP7)</f>
        <v>118.32</v>
      </c>
      <c r="BQ6" s="36">
        <f t="shared" ref="BQ6:BY6" si="8">IF(BQ7="",NA(),BQ7)</f>
        <v>109.43</v>
      </c>
      <c r="BR6" s="36">
        <f t="shared" si="8"/>
        <v>114.39</v>
      </c>
      <c r="BS6" s="36">
        <f t="shared" si="8"/>
        <v>104.31</v>
      </c>
      <c r="BT6" s="36">
        <f t="shared" si="8"/>
        <v>94.26</v>
      </c>
      <c r="BU6" s="36">
        <f t="shared" si="8"/>
        <v>106.52</v>
      </c>
      <c r="BV6" s="36">
        <f t="shared" si="8"/>
        <v>105.86</v>
      </c>
      <c r="BW6" s="36">
        <f t="shared" si="8"/>
        <v>106.07</v>
      </c>
      <c r="BX6" s="36">
        <f t="shared" si="8"/>
        <v>105.34</v>
      </c>
      <c r="BY6" s="36">
        <f t="shared" si="8"/>
        <v>101.89</v>
      </c>
      <c r="BZ6" s="35" t="str">
        <f>IF(BZ7="","",IF(BZ7="-","【-】","【"&amp;SUBSTITUTE(TEXT(BZ7,"#,##0.00"),"-","△")&amp;"】"))</f>
        <v>【100.05】</v>
      </c>
      <c r="CA6" s="36">
        <f>IF(CA7="",NA(),CA7)</f>
        <v>124.01</v>
      </c>
      <c r="CB6" s="36">
        <f t="shared" ref="CB6:CJ6" si="9">IF(CB7="",NA(),CB7)</f>
        <v>133.76</v>
      </c>
      <c r="CC6" s="36">
        <f t="shared" si="9"/>
        <v>126.83</v>
      </c>
      <c r="CD6" s="36">
        <f t="shared" si="9"/>
        <v>138.88999999999999</v>
      </c>
      <c r="CE6" s="36">
        <f t="shared" si="9"/>
        <v>146.35</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60.91</v>
      </c>
      <c r="CM6" s="36">
        <f t="shared" ref="CM6:CU6" si="10">IF(CM7="",NA(),CM7)</f>
        <v>61.1</v>
      </c>
      <c r="CN6" s="36">
        <f t="shared" si="10"/>
        <v>59.69</v>
      </c>
      <c r="CO6" s="36">
        <f t="shared" si="10"/>
        <v>58.8</v>
      </c>
      <c r="CP6" s="36">
        <f t="shared" si="10"/>
        <v>59.67</v>
      </c>
      <c r="CQ6" s="36">
        <f t="shared" si="10"/>
        <v>62.1</v>
      </c>
      <c r="CR6" s="36">
        <f t="shared" si="10"/>
        <v>62.38</v>
      </c>
      <c r="CS6" s="36">
        <f t="shared" si="10"/>
        <v>62.83</v>
      </c>
      <c r="CT6" s="36">
        <f t="shared" si="10"/>
        <v>62.05</v>
      </c>
      <c r="CU6" s="36">
        <f t="shared" si="10"/>
        <v>63.23</v>
      </c>
      <c r="CV6" s="35" t="str">
        <f>IF(CV7="","",IF(CV7="-","【-】","【"&amp;SUBSTITUTE(TEXT(CV7,"#,##0.00"),"-","△")&amp;"】"))</f>
        <v>【60.69】</v>
      </c>
      <c r="CW6" s="36">
        <f>IF(CW7="",NA(),CW7)</f>
        <v>96.99</v>
      </c>
      <c r="CX6" s="36">
        <f t="shared" ref="CX6:DF6" si="11">IF(CX7="",NA(),CX7)</f>
        <v>95.62</v>
      </c>
      <c r="CY6" s="36">
        <f t="shared" si="11"/>
        <v>96.11</v>
      </c>
      <c r="CZ6" s="36">
        <f t="shared" si="11"/>
        <v>96.52</v>
      </c>
      <c r="DA6" s="36">
        <f t="shared" si="11"/>
        <v>96.26</v>
      </c>
      <c r="DB6" s="36">
        <f t="shared" si="11"/>
        <v>89.52</v>
      </c>
      <c r="DC6" s="36">
        <f t="shared" si="11"/>
        <v>89.17</v>
      </c>
      <c r="DD6" s="36">
        <f t="shared" si="11"/>
        <v>88.86</v>
      </c>
      <c r="DE6" s="36">
        <f t="shared" si="11"/>
        <v>89.11</v>
      </c>
      <c r="DF6" s="36">
        <f t="shared" si="11"/>
        <v>89.35</v>
      </c>
      <c r="DG6" s="35" t="str">
        <f>IF(DG7="","",IF(DG7="-","【-】","【"&amp;SUBSTITUTE(TEXT(DG7,"#,##0.00"),"-","△")&amp;"】"))</f>
        <v>【89.82】</v>
      </c>
      <c r="DH6" s="36">
        <f>IF(DH7="",NA(),DH7)</f>
        <v>52.49</v>
      </c>
      <c r="DI6" s="36">
        <f t="shared" ref="DI6:DQ6" si="12">IF(DI7="",NA(),DI7)</f>
        <v>53.35</v>
      </c>
      <c r="DJ6" s="36">
        <f t="shared" si="12"/>
        <v>53.06</v>
      </c>
      <c r="DK6" s="36">
        <f t="shared" si="12"/>
        <v>51.1</v>
      </c>
      <c r="DL6" s="36">
        <f t="shared" si="12"/>
        <v>51.35</v>
      </c>
      <c r="DM6" s="36">
        <f t="shared" si="12"/>
        <v>46.58</v>
      </c>
      <c r="DN6" s="36">
        <f t="shared" si="12"/>
        <v>46.99</v>
      </c>
      <c r="DO6" s="36">
        <f t="shared" si="12"/>
        <v>47.89</v>
      </c>
      <c r="DP6" s="36">
        <f t="shared" si="12"/>
        <v>48.69</v>
      </c>
      <c r="DQ6" s="36">
        <f t="shared" si="12"/>
        <v>49.62</v>
      </c>
      <c r="DR6" s="35" t="str">
        <f>IF(DR7="","",IF(DR7="-","【-】","【"&amp;SUBSTITUTE(TEXT(DR7,"#,##0.00"),"-","△")&amp;"】"))</f>
        <v>【50.19】</v>
      </c>
      <c r="DS6" s="36">
        <f>IF(DS7="",NA(),DS7)</f>
        <v>26.38</v>
      </c>
      <c r="DT6" s="36">
        <f t="shared" ref="DT6:EB6" si="13">IF(DT7="",NA(),DT7)</f>
        <v>27</v>
      </c>
      <c r="DU6" s="36">
        <f t="shared" si="13"/>
        <v>29.01</v>
      </c>
      <c r="DV6" s="36">
        <f t="shared" si="13"/>
        <v>30.34</v>
      </c>
      <c r="DW6" s="36">
        <f t="shared" si="13"/>
        <v>31.22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1.66</v>
      </c>
      <c r="EE6" s="36">
        <f t="shared" ref="EE6:EM6" si="14">IF(EE7="",NA(),EE7)</f>
        <v>1</v>
      </c>
      <c r="EF6" s="36">
        <f t="shared" si="14"/>
        <v>1.47</v>
      </c>
      <c r="EG6" s="36">
        <f t="shared" si="14"/>
        <v>1.25</v>
      </c>
      <c r="EH6" s="36">
        <f t="shared" si="14"/>
        <v>1.25</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272141</v>
      </c>
      <c r="D7" s="38">
        <v>46</v>
      </c>
      <c r="E7" s="38">
        <v>1</v>
      </c>
      <c r="F7" s="38">
        <v>0</v>
      </c>
      <c r="G7" s="38">
        <v>1</v>
      </c>
      <c r="H7" s="38" t="s">
        <v>92</v>
      </c>
      <c r="I7" s="38" t="s">
        <v>93</v>
      </c>
      <c r="J7" s="38" t="s">
        <v>94</v>
      </c>
      <c r="K7" s="38" t="s">
        <v>95</v>
      </c>
      <c r="L7" s="38" t="s">
        <v>96</v>
      </c>
      <c r="M7" s="38" t="s">
        <v>97</v>
      </c>
      <c r="N7" s="39" t="s">
        <v>98</v>
      </c>
      <c r="O7" s="39">
        <v>80.84</v>
      </c>
      <c r="P7" s="39">
        <v>99.99</v>
      </c>
      <c r="Q7" s="39">
        <v>2422</v>
      </c>
      <c r="R7" s="39">
        <v>109994</v>
      </c>
      <c r="S7" s="39">
        <v>39.72</v>
      </c>
      <c r="T7" s="39">
        <v>2769.23</v>
      </c>
      <c r="U7" s="39">
        <v>109642</v>
      </c>
      <c r="V7" s="39">
        <v>39.72</v>
      </c>
      <c r="W7" s="39">
        <v>2760.37</v>
      </c>
      <c r="X7" s="39">
        <v>118.26</v>
      </c>
      <c r="Y7" s="39">
        <v>111.8</v>
      </c>
      <c r="Z7" s="39">
        <v>115.55</v>
      </c>
      <c r="AA7" s="39">
        <v>107.52</v>
      </c>
      <c r="AB7" s="39">
        <v>103.02</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394.77</v>
      </c>
      <c r="AU7" s="39">
        <v>501.34</v>
      </c>
      <c r="AV7" s="39">
        <v>359.52</v>
      </c>
      <c r="AW7" s="39">
        <v>319.12</v>
      </c>
      <c r="AX7" s="39">
        <v>279.67</v>
      </c>
      <c r="AY7" s="39">
        <v>349.04</v>
      </c>
      <c r="AZ7" s="39">
        <v>337.49</v>
      </c>
      <c r="BA7" s="39">
        <v>335.6</v>
      </c>
      <c r="BB7" s="39">
        <v>358.91</v>
      </c>
      <c r="BC7" s="39">
        <v>360.96</v>
      </c>
      <c r="BD7" s="39">
        <v>260.31</v>
      </c>
      <c r="BE7" s="39">
        <v>178.57</v>
      </c>
      <c r="BF7" s="39">
        <v>177.93</v>
      </c>
      <c r="BG7" s="39">
        <v>197.09</v>
      </c>
      <c r="BH7" s="39">
        <v>207.81</v>
      </c>
      <c r="BI7" s="39">
        <v>220.46</v>
      </c>
      <c r="BJ7" s="39">
        <v>254.54</v>
      </c>
      <c r="BK7" s="39">
        <v>265.92</v>
      </c>
      <c r="BL7" s="39">
        <v>258.26</v>
      </c>
      <c r="BM7" s="39">
        <v>247.27</v>
      </c>
      <c r="BN7" s="39">
        <v>239.18</v>
      </c>
      <c r="BO7" s="39">
        <v>275.67</v>
      </c>
      <c r="BP7" s="39">
        <v>118.32</v>
      </c>
      <c r="BQ7" s="39">
        <v>109.43</v>
      </c>
      <c r="BR7" s="39">
        <v>114.39</v>
      </c>
      <c r="BS7" s="39">
        <v>104.31</v>
      </c>
      <c r="BT7" s="39">
        <v>94.26</v>
      </c>
      <c r="BU7" s="39">
        <v>106.52</v>
      </c>
      <c r="BV7" s="39">
        <v>105.86</v>
      </c>
      <c r="BW7" s="39">
        <v>106.07</v>
      </c>
      <c r="BX7" s="39">
        <v>105.34</v>
      </c>
      <c r="BY7" s="39">
        <v>101.89</v>
      </c>
      <c r="BZ7" s="39">
        <v>100.05</v>
      </c>
      <c r="CA7" s="39">
        <v>124.01</v>
      </c>
      <c r="CB7" s="39">
        <v>133.76</v>
      </c>
      <c r="CC7" s="39">
        <v>126.83</v>
      </c>
      <c r="CD7" s="39">
        <v>138.88999999999999</v>
      </c>
      <c r="CE7" s="39">
        <v>146.35</v>
      </c>
      <c r="CF7" s="39">
        <v>155.80000000000001</v>
      </c>
      <c r="CG7" s="39">
        <v>158.58000000000001</v>
      </c>
      <c r="CH7" s="39">
        <v>159.22</v>
      </c>
      <c r="CI7" s="39">
        <v>159.6</v>
      </c>
      <c r="CJ7" s="39">
        <v>156.32</v>
      </c>
      <c r="CK7" s="39">
        <v>166.4</v>
      </c>
      <c r="CL7" s="39">
        <v>60.91</v>
      </c>
      <c r="CM7" s="39">
        <v>61.1</v>
      </c>
      <c r="CN7" s="39">
        <v>59.69</v>
      </c>
      <c r="CO7" s="39">
        <v>58.8</v>
      </c>
      <c r="CP7" s="39">
        <v>59.67</v>
      </c>
      <c r="CQ7" s="39">
        <v>62.1</v>
      </c>
      <c r="CR7" s="39">
        <v>62.38</v>
      </c>
      <c r="CS7" s="39">
        <v>62.83</v>
      </c>
      <c r="CT7" s="39">
        <v>62.05</v>
      </c>
      <c r="CU7" s="39">
        <v>63.23</v>
      </c>
      <c r="CV7" s="39">
        <v>60.69</v>
      </c>
      <c r="CW7" s="39">
        <v>96.99</v>
      </c>
      <c r="CX7" s="39">
        <v>95.62</v>
      </c>
      <c r="CY7" s="39">
        <v>96.11</v>
      </c>
      <c r="CZ7" s="39">
        <v>96.52</v>
      </c>
      <c r="DA7" s="39">
        <v>96.26</v>
      </c>
      <c r="DB7" s="39">
        <v>89.52</v>
      </c>
      <c r="DC7" s="39">
        <v>89.17</v>
      </c>
      <c r="DD7" s="39">
        <v>88.86</v>
      </c>
      <c r="DE7" s="39">
        <v>89.11</v>
      </c>
      <c r="DF7" s="39">
        <v>89.35</v>
      </c>
      <c r="DG7" s="39">
        <v>89.82</v>
      </c>
      <c r="DH7" s="39">
        <v>52.49</v>
      </c>
      <c r="DI7" s="39">
        <v>53.35</v>
      </c>
      <c r="DJ7" s="39">
        <v>53.06</v>
      </c>
      <c r="DK7" s="39">
        <v>51.1</v>
      </c>
      <c r="DL7" s="39">
        <v>51.35</v>
      </c>
      <c r="DM7" s="39">
        <v>46.58</v>
      </c>
      <c r="DN7" s="39">
        <v>46.99</v>
      </c>
      <c r="DO7" s="39">
        <v>47.89</v>
      </c>
      <c r="DP7" s="39">
        <v>48.69</v>
      </c>
      <c r="DQ7" s="39">
        <v>49.62</v>
      </c>
      <c r="DR7" s="39">
        <v>50.19</v>
      </c>
      <c r="DS7" s="39">
        <v>26.38</v>
      </c>
      <c r="DT7" s="39">
        <v>27</v>
      </c>
      <c r="DU7" s="39">
        <v>29.01</v>
      </c>
      <c r="DV7" s="39">
        <v>30.34</v>
      </c>
      <c r="DW7" s="39">
        <v>31.22</v>
      </c>
      <c r="DX7" s="39">
        <v>14.45</v>
      </c>
      <c r="DY7" s="39">
        <v>15.83</v>
      </c>
      <c r="DZ7" s="39">
        <v>16.899999999999999</v>
      </c>
      <c r="EA7" s="39">
        <v>18.260000000000002</v>
      </c>
      <c r="EB7" s="39">
        <v>19.510000000000002</v>
      </c>
      <c r="EC7" s="39">
        <v>20.63</v>
      </c>
      <c r="ED7" s="39">
        <v>1.66</v>
      </c>
      <c r="EE7" s="39">
        <v>1</v>
      </c>
      <c r="EF7" s="39">
        <v>1.47</v>
      </c>
      <c r="EG7" s="39">
        <v>1.25</v>
      </c>
      <c r="EH7" s="39">
        <v>1.25</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2022-02-14T09:24:37Z</cp:lastPrinted>
  <dcterms:created xsi:type="dcterms:W3CDTF">2021-12-03T06:53:10Z</dcterms:created>
  <dcterms:modified xsi:type="dcterms:W3CDTF">2022-02-14T09:24:39Z</dcterms:modified>
  <cp:category/>
</cp:coreProperties>
</file>