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13 八尾市○\"/>
    </mc:Choice>
  </mc:AlternateContent>
  <workbookProtection workbookAlgorithmName="SHA-512" workbookHashValue="+KG+IGIyF+yN69T35LN/dxP++p8HsagayRtxSOAO6rZrQqpNJJlPtlwddokLEEwtAAqrZFgVUa0yTFjF+bn9Jw==" workbookSaltValue="pJ4LQLKROjKlNH9Qdehwlg==" workbookSpinCount="100000" lockStructure="1"/>
  <bookViews>
    <workbookView xWindow="22935" yWindow="-105" windowWidth="23250" windowHeight="1257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BB10" i="4"/>
  <c r="AT10" i="4"/>
  <c r="AD10" i="4"/>
  <c r="P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<sst xmlns="http://schemas.openxmlformats.org/spreadsheetml/2006/main" count="236" uniqueCount="115">
  <si>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</si>
  <si>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</si>
  <si>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</si>
  <si>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</si>
  <si>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</si>
  <si>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</si>
  <si>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</si>
  <si>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</si>
  <si>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</si>
  <si>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</si>
  <si>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</si>
  <si>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</si>
  <si>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</si>
  <si>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</si>
  <si>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</si>
  <si>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</si>
  <si>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</si>
  <si>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</si>
  <si>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</si>
  <si>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</si>
  <si>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</si>
  <si>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</si>
  <si>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</si>
  <si>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</si>
  <si>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</si>
  <si>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</si>
  <si>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</si>
  <si>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</si>
  <si>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</si>
  <si>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</si>
  <si>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</si>
  <si>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</si>
  <si>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</si>
  <si>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</si>
  <si>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</si>
  <si>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</si>
  <si>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</si>
  <si>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</si>
  <si>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</si>
  <si>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</si>
  <si>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</si>
  <si>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</si>
  <si>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</si>
  <si>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</si>
  <si>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</si>
  <si>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</si>
  <si>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</si>
  <si>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</si>
  <si>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</si>
  <si>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</si>
  <si>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</si>
  <si>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</si>
  <si>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</si>
  <si>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</si>
  <si>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</si>
  <si>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</si>
  <si>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</si>
  <si>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</si>
  <si>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</si>
  <si>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</si>
  <si>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</si>
  <si>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</si>
  <si>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</si>
  <si>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</si>
  <si>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</si>
  <si>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</si>
  <si>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</si>
  <si>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</si>
  <si>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</si>
  <si>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</si>
  <si>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</si>
  <si>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</si>
  <si>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</si>
  <si>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</si>
  <si>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</si>
  <si>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</si>
  <si>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</si>
  <si>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</si>
  <si>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</si>
  <si>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</si>
  <si>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</si>
  <si>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</si>
  <si>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</si>
  <si>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</si>
  <si>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</si>
  <si>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</si>
  <si>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</si>
  <si>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</si>
  <si>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</si>
  <si>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</si>
  <si>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</si>
  <si>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</si>
  <si>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</si>
  <si>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</si>
  <si>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</si>
  <si>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八尾市</t>
  </si>
  <si>
    <t>法適用</t>
  </si>
  <si>
    <t>下水道事業</t>
  </si>
  <si>
    <t>公共下水道</t>
  </si>
  <si>
    <t>Ab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</si>
  <si>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</si>
  <si>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</si>
  <si>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</si>
  <si>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</si>
  <si>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</si>
  <si>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</si>
  <si>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</si>
  <si>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</si>
  <si>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</si>
  <si>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</si>
  <si>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</si>
  <si>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</si>
  <si>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①経常収支比率は類似団体平均値を下回っているが、100％を超えており、健全な経営状況にある。
　③流動比率は類似団体平均値を大きく下回っているが、本市は合流式での下水道整備を進めてきたため、分流での整備を進めてきた類似団体よりも事業規模が大きく、企業債発行が多くなり、現在でも償還中であることが影響している。
　④企業債残高対事業規模比率は、前述の理由から類似団体平均値を上回っているが、投資額の低減により企業債の発行額も減少し、償還額を下回っているため、企業債残高は減少傾向にある。
　⑤経費回収率は100％を超え、類似団体平均値を上回っており、汚水処理に必要な費用は使用料でまかなわれた。
　⑥汚水処理原価は類似団体平均値を上回っているが、有収水量の増に伴い減少に転じた。
　⑧水洗化率は類似団体平均値を下回っているが、着実に向上している。経営を安定させるためには、水洗化を促進し使用料収入の確保が必要である。</t>
    <rPh sb="74" eb="76">
      <t>ホンシ</t>
    </rPh>
    <rPh sb="77" eb="79">
      <t>ゴウリュウ</t>
    </rPh>
    <rPh sb="79" eb="80">
      <t>シキ</t>
    </rPh>
    <rPh sb="82" eb="85">
      <t>ゲスイドウ</t>
    </rPh>
    <rPh sb="85" eb="87">
      <t>セイビ</t>
    </rPh>
    <rPh sb="88" eb="89">
      <t>スス</t>
    </rPh>
    <rPh sb="96" eb="98">
      <t>ブンリュウ</t>
    </rPh>
    <rPh sb="100" eb="102">
      <t>セイビ</t>
    </rPh>
    <rPh sb="103" eb="104">
      <t>スス</t>
    </rPh>
    <rPh sb="108" eb="110">
      <t>ルイジ</t>
    </rPh>
    <rPh sb="110" eb="112">
      <t>ダンタイ</t>
    </rPh>
    <rPh sb="115" eb="117">
      <t>ジギョウ</t>
    </rPh>
    <rPh sb="117" eb="119">
      <t>キボ</t>
    </rPh>
    <rPh sb="120" eb="121">
      <t>オオ</t>
    </rPh>
    <rPh sb="124" eb="126">
      <t>キギョウ</t>
    </rPh>
    <rPh sb="126" eb="127">
      <t>サイ</t>
    </rPh>
    <rPh sb="127" eb="129">
      <t>ハッコウ</t>
    </rPh>
    <rPh sb="130" eb="131">
      <t>オオ</t>
    </rPh>
    <rPh sb="135" eb="137">
      <t>ゲンザイ</t>
    </rPh>
    <rPh sb="139" eb="141">
      <t>ショウカン</t>
    </rPh>
    <rPh sb="141" eb="142">
      <t>チュウ</t>
    </rPh>
    <rPh sb="148" eb="150">
      <t>エイキョウ</t>
    </rPh>
    <rPh sb="195" eb="197">
      <t>トウシ</t>
    </rPh>
    <rPh sb="197" eb="198">
      <t>ガク</t>
    </rPh>
    <rPh sb="199" eb="201">
      <t>テイゲン</t>
    </rPh>
    <rPh sb="204" eb="206">
      <t>キギョウ</t>
    </rPh>
    <rPh sb="206" eb="207">
      <t>サイ</t>
    </rPh>
    <rPh sb="208" eb="210">
      <t>ハッコウ</t>
    </rPh>
    <rPh sb="210" eb="211">
      <t>ガク</t>
    </rPh>
    <rPh sb="212" eb="214">
      <t>ゲンショウ</t>
    </rPh>
    <rPh sb="216" eb="218">
      <t>ショウカン</t>
    </rPh>
    <rPh sb="218" eb="219">
      <t>ガク</t>
    </rPh>
    <rPh sb="220" eb="222">
      <t>シタマワ</t>
    </rPh>
    <rPh sb="229" eb="231">
      <t>キギョウ</t>
    </rPh>
    <rPh sb="231" eb="232">
      <t>サイ</t>
    </rPh>
    <rPh sb="232" eb="234">
      <t>ザンダカ</t>
    </rPh>
    <rPh sb="235" eb="237">
      <t>ゲンショウ</t>
    </rPh>
    <rPh sb="237" eb="239">
      <t>ケイコウ</t>
    </rPh>
    <rPh sb="323" eb="327">
      <t>ユウシュウスイリョウ</t>
    </rPh>
    <rPh sb="328" eb="329">
      <t>ゾウ</t>
    </rPh>
    <rPh sb="330" eb="331">
      <t>トモナ</t>
    </rPh>
    <rPh sb="332" eb="334">
      <t>ゲンショウ</t>
    </rPh>
    <rPh sb="335" eb="336">
      <t>テン</t>
    </rPh>
    <rPh sb="363" eb="365">
      <t>チャクジツ</t>
    </rPh>
    <rPh sb="366" eb="368">
      <t>コウジョウ</t>
    </rPh>
    <phoneticPr fontId="4"/>
  </si>
  <si>
    <t>　平成29年度に策定した「八尾市公共下水道事業経営戦略」の定期的な検証時期となったため、社会状況の変化や事業進捗の状況等を踏まえ、計画期間中の収支の均衡を図っていくために令和2年度に投資財政計画の見直しを実施した。
　水洗化率向上のための接続勧奨活動が、有収水量増加という結果に表れているため、今後も着実に接続勧奨を継続していく。
　また、老朽化対策については、使用料収入をはじめとする収入とのバランスや、中長期的な視点での自己資金の確保を見据え、点検調査等の事業を計画的に実施していく。</t>
    <rPh sb="8" eb="10">
      <t>サクテイ</t>
    </rPh>
    <rPh sb="29" eb="32">
      <t>テイキテキ</t>
    </rPh>
    <rPh sb="33" eb="35">
      <t>ケンショウ</t>
    </rPh>
    <rPh sb="35" eb="37">
      <t>ジキ</t>
    </rPh>
    <rPh sb="44" eb="46">
      <t>シャカイ</t>
    </rPh>
    <rPh sb="46" eb="48">
      <t>ジョウキョウ</t>
    </rPh>
    <rPh sb="49" eb="51">
      <t>ヘンカ</t>
    </rPh>
    <rPh sb="52" eb="54">
      <t>ジギョウ</t>
    </rPh>
    <rPh sb="54" eb="56">
      <t>シンチョク</t>
    </rPh>
    <rPh sb="57" eb="59">
      <t>ジョウキョウ</t>
    </rPh>
    <rPh sb="59" eb="60">
      <t>ナド</t>
    </rPh>
    <rPh sb="61" eb="62">
      <t>フ</t>
    </rPh>
    <rPh sb="65" eb="67">
      <t>ケイカク</t>
    </rPh>
    <rPh sb="67" eb="70">
      <t>キカンチュウ</t>
    </rPh>
    <rPh sb="71" eb="73">
      <t>シュウシ</t>
    </rPh>
    <rPh sb="74" eb="76">
      <t>キンコウ</t>
    </rPh>
    <rPh sb="77" eb="78">
      <t>ハカ</t>
    </rPh>
    <rPh sb="85" eb="87">
      <t>レイワ</t>
    </rPh>
    <rPh sb="88" eb="89">
      <t>ネン</t>
    </rPh>
    <rPh sb="89" eb="90">
      <t>ド</t>
    </rPh>
    <rPh sb="91" eb="97">
      <t>トウシザイセイケイカク</t>
    </rPh>
    <rPh sb="98" eb="100">
      <t>ミナオ</t>
    </rPh>
    <rPh sb="102" eb="104">
      <t>ジッシ</t>
    </rPh>
    <rPh sb="119" eb="121">
      <t>セツゾク</t>
    </rPh>
    <rPh sb="121" eb="123">
      <t>カンショウ</t>
    </rPh>
    <rPh sb="123" eb="125">
      <t>カツドウ</t>
    </rPh>
    <rPh sb="127" eb="129">
      <t>ユウシュウ</t>
    </rPh>
    <rPh sb="129" eb="131">
      <t>スイリョウ</t>
    </rPh>
    <rPh sb="131" eb="133">
      <t>ゾウカ</t>
    </rPh>
    <rPh sb="136" eb="138">
      <t>ケッカ</t>
    </rPh>
    <rPh sb="139" eb="140">
      <t>アラワ</t>
    </rPh>
    <rPh sb="147" eb="149">
      <t>コンゴ</t>
    </rPh>
    <rPh sb="150" eb="152">
      <t>チャクジツ</t>
    </rPh>
    <rPh sb="153" eb="155">
      <t>セツゾク</t>
    </rPh>
    <rPh sb="155" eb="157">
      <t>カンショウ</t>
    </rPh>
    <rPh sb="158" eb="160">
      <t>ケイゾク</t>
    </rPh>
    <rPh sb="170" eb="173">
      <t>ロウキュウカ</t>
    </rPh>
    <rPh sb="173" eb="175">
      <t>タイサク</t>
    </rPh>
    <rPh sb="181" eb="184">
      <t>シヨウリョウ</t>
    </rPh>
    <rPh sb="184" eb="186">
      <t>シュウニュウ</t>
    </rPh>
    <rPh sb="193" eb="195">
      <t>シュウニュウ</t>
    </rPh>
    <rPh sb="203" eb="204">
      <t>チュウ</t>
    </rPh>
    <rPh sb="204" eb="207">
      <t>チョウキテキ</t>
    </rPh>
    <rPh sb="208" eb="210">
      <t>シテン</t>
    </rPh>
    <rPh sb="212" eb="214">
      <t>ジコ</t>
    </rPh>
    <rPh sb="214" eb="216">
      <t>シキン</t>
    </rPh>
    <rPh sb="217" eb="219">
      <t>カクホ</t>
    </rPh>
    <rPh sb="220" eb="222">
      <t>ミス</t>
    </rPh>
    <rPh sb="224" eb="226">
      <t>テンケン</t>
    </rPh>
    <rPh sb="226" eb="228">
      <t>チョウサ</t>
    </rPh>
    <rPh sb="228" eb="229">
      <t>トウ</t>
    </rPh>
    <rPh sb="230" eb="232">
      <t>ジギョウ</t>
    </rPh>
    <rPh sb="233" eb="236">
      <t>ケイカクテキ</t>
    </rPh>
    <rPh sb="237" eb="239">
      <t>ジッシ</t>
    </rPh>
    <phoneticPr fontId="4"/>
  </si>
  <si>
    <t>　①有形固定資産減価償却率、②管渠老朽化率ともに、類似団体平均値を下回っているが、増加傾向にある。本市は昭和35年より事業着手しており、標準耐用年数を経過する管渠が増加しているが、平成30年度に策定した「八尾市公共下水道ストックマネジメント計画（実施方針）」に基づき、持続可能な下水道施設管理の最適化を図り、安定した経営を確保する。
　③管渠改善率は類似団体平均値を下回っている。これは長寿命化計画に基づいた改築事業が平成30年度で終了し、新たにストックマネジメント計画（実施方針）に基づき修繕・改築に向けて点検・調査を実施しているためである。</t>
    <rPh sb="142" eb="144">
      <t>シセツ</t>
    </rPh>
    <rPh sb="144" eb="146">
      <t>カンリ</t>
    </rPh>
    <rPh sb="147" eb="150">
      <t>サイテキカ</t>
    </rPh>
    <rPh sb="151" eb="152">
      <t>ハカ</t>
    </rPh>
    <rPh sb="154" eb="156">
      <t>アンテイ</t>
    </rPh>
    <rPh sb="158" eb="160">
      <t>ケイエイ</t>
    </rPh>
    <rPh sb="161" eb="163">
      <t>カクホ</t>
    </rPh>
    <rPh sb="220" eb="221">
      <t>アラ</t>
    </rPh>
    <rPh sb="245" eb="247">
      <t>シュウゼン</t>
    </rPh>
    <rPh sb="248" eb="250">
      <t>カイチク</t>
    </rPh>
    <rPh sb="251" eb="252">
      <t>ム</t>
    </rPh>
    <rPh sb="260" eb="26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</si>
</sst>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0.37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3-47B0-8478-AFDC7BDD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</c:v>
                </c:pt>
                <c:pt idx="2">
                  <c:v>0.12</c:v>
                </c:pt>
                <c:pt idx="3">
                  <c:v>0.19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3-47B0-8478-AFDC7BDD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D-48AF-80EE-532A9B3D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69.23</c:v>
                </c:pt>
                <c:pt idx="1">
                  <c:v>70.37</c:v>
                </c:pt>
                <c:pt idx="2">
                  <c:v>68.3</c:v>
                </c:pt>
                <c:pt idx="3">
                  <c:v>67.37</c:v>
                </c:pt>
                <c:pt idx="4">
                  <c:v>67.709999999999994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D-48AF-80EE-532A9B3D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90.25</c:v>
                </c:pt>
                <c:pt idx="2">
                  <c:v>91.08</c:v>
                </c:pt>
                <c:pt idx="3">
                  <c:v>91.25</c:v>
                </c:pt>
                <c:pt idx="4">
                  <c:v>92.18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5-4542-BC45-B6552EEC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96.84</c:v>
                </c:pt>
                <c:pt idx="1">
                  <c:v>96.75</c:v>
                </c:pt>
                <c:pt idx="2">
                  <c:v>96.78</c:v>
                </c:pt>
                <c:pt idx="3">
                  <c:v>97</c:v>
                </c:pt>
                <c:pt idx="4">
                  <c:v>97.24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42-BC45-B6552EEC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102.51</c:v>
                </c:pt>
                <c:pt idx="1">
                  <c:v>105.79</c:v>
                </c:pt>
                <c:pt idx="2">
                  <c:v>105.65</c:v>
                </c:pt>
                <c:pt idx="3">
                  <c:v>105.55</c:v>
                </c:pt>
                <c:pt idx="4">
                  <c:v>105.2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2-4E5C-AD91-C01774ED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106.96</c:v>
                </c:pt>
                <c:pt idx="1">
                  <c:v>106.55</c:v>
                </c:pt>
                <c:pt idx="2">
                  <c:v>106.78</c:v>
                </c:pt>
                <c:pt idx="3">
                  <c:v>106.31</c:v>
                </c:pt>
                <c:pt idx="4">
                  <c:v>107.05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2-4E5C-AD91-C01774ED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5.32</c:v>
                </c:pt>
                <c:pt idx="1">
                  <c:v>7.88</c:v>
                </c:pt>
                <c:pt idx="2">
                  <c:v>10.38</c:v>
                </c:pt>
                <c:pt idx="3">
                  <c:v>12.89</c:v>
                </c:pt>
                <c:pt idx="4">
                  <c:v>15.41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4-4F09-9FB3-DA0045AE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28.42</c:v>
                </c:pt>
                <c:pt idx="1">
                  <c:v>28.24</c:v>
                </c:pt>
                <c:pt idx="2">
                  <c:v>29.38</c:v>
                </c:pt>
                <c:pt idx="3">
                  <c:v>30.6</c:v>
                </c:pt>
                <c:pt idx="4">
                  <c:v>27.39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4-4F09-9FB3-DA0045AE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1.37</c:v>
                </c:pt>
                <c:pt idx="2">
                  <c:v>2.23</c:v>
                </c:pt>
                <c:pt idx="3">
                  <c:v>3.26</c:v>
                </c:pt>
                <c:pt idx="4">
                  <c:v>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0-4892-8380-9F437395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3.01</c:v>
                </c:pt>
                <c:pt idx="1">
                  <c:v>3.67</c:v>
                </c:pt>
                <c:pt idx="2">
                  <c:v>3.45</c:v>
                </c:pt>
                <c:pt idx="3">
                  <c:v>5.0199999999999996</c:v>
                </c:pt>
                <c:pt idx="4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0-4892-8380-9F437395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B-4AE2-976F-CCF3B6FEF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0.41</c:v>
                </c:pt>
                <c:pt idx="2">
                  <c:v>0.19</c:v>
                </c:pt>
                <c:pt idx="3">
                  <c:v>0.05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B-4AE2-976F-CCF3B6FEF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34.130000000000003</c:v>
                </c:pt>
                <c:pt idx="1">
                  <c:v>51.65</c:v>
                </c:pt>
                <c:pt idx="2">
                  <c:v>45.63</c:v>
                </c:pt>
                <c:pt idx="3">
                  <c:v>49.19</c:v>
                </c:pt>
                <c:pt idx="4">
                  <c:v>46.22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F-43E1-83DE-4145B6100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72.739999999999995</c:v>
                </c:pt>
                <c:pt idx="1">
                  <c:v>83.46</c:v>
                </c:pt>
                <c:pt idx="2">
                  <c:v>80.64</c:v>
                </c:pt>
                <c:pt idx="3">
                  <c:v>88.1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F-43E1-83DE-4145B6100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761.45</c:v>
                </c:pt>
                <c:pt idx="1">
                  <c:v>690.67</c:v>
                </c:pt>
                <c:pt idx="2">
                  <c:v>669.17</c:v>
                </c:pt>
                <c:pt idx="3">
                  <c:v>653.08000000000004</c:v>
                </c:pt>
                <c:pt idx="4">
                  <c:v>631.01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F-444C-BEE5-049ED387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596.44000000000005</c:v>
                </c:pt>
                <c:pt idx="1">
                  <c:v>612.6</c:v>
                </c:pt>
                <c:pt idx="2">
                  <c:v>606.79999999999995</c:v>
                </c:pt>
                <c:pt idx="3">
                  <c:v>585.55999999999995</c:v>
                </c:pt>
                <c:pt idx="4">
                  <c:v>565.62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F-444C-BEE5-049ED387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105.39</c:v>
                </c:pt>
                <c:pt idx="1">
                  <c:v>113.2</c:v>
                </c:pt>
                <c:pt idx="2">
                  <c:v>113.29</c:v>
                </c:pt>
                <c:pt idx="3">
                  <c:v>112.44</c:v>
                </c:pt>
                <c:pt idx="4">
                  <c:v>111.7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46D-9530-7AF2F65D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102.42</c:v>
                </c:pt>
                <c:pt idx="1">
                  <c:v>100.97</c:v>
                </c:pt>
                <c:pt idx="2">
                  <c:v>101.84</c:v>
                </c:pt>
                <c:pt idx="3">
                  <c:v>101.62</c:v>
                </c:pt>
                <c:pt idx="4">
                  <c:v>102.36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A-446D-9530-7AF2F65D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131.86000000000001</c:v>
                </c:pt>
                <c:pt idx="1">
                  <c:v>132.82</c:v>
                </c:pt>
                <c:pt idx="2">
                  <c:v>132.62</c:v>
                </c:pt>
                <c:pt idx="3">
                  <c:v>132.68</c:v>
                </c:pt>
                <c:pt idx="4">
                  <c:v>130.99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2-48AF-9826-491BB0FF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116.2</c:v>
                </c:pt>
                <c:pt idx="1">
                  <c:v>118.78</c:v>
                </c:pt>
                <c:pt idx="2">
                  <c:v>119.39</c:v>
                </c:pt>
                <c:pt idx="3">
                  <c:v>117.41</c:v>
                </c:pt>
                <c:pt idx="4">
                  <c:v>114.01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2-48AF-9826-491BB0FF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大阪府　八尾市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Ab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265269</v>
      </c>
      <c r="AM8" s="75"/>
      <c r="AN8" s="75"/>
      <c r="AO8" s="75"/>
      <c r="AP8" s="75"/>
      <c r="AQ8" s="75"/>
      <c r="AR8" s="75"/>
      <c r="AS8" s="75"/>
      <c r="AT8" s="74">
        <f>データ!T6</f>
        <v>41.72</v>
      </c>
      <c r="AU8" s="74"/>
      <c r="AV8" s="74"/>
      <c r="AW8" s="74"/>
      <c r="AX8" s="74"/>
      <c r="AY8" s="74"/>
      <c r="AZ8" s="74"/>
      <c r="BA8" s="74"/>
      <c r="BB8" s="74">
        <f>データ!U6</f>
        <v>6358.32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52.24</v>
      </c>
      <c r="J10" s="74"/>
      <c r="K10" s="74"/>
      <c r="L10" s="74"/>
      <c r="M10" s="74"/>
      <c r="N10" s="74"/>
      <c r="O10" s="74"/>
      <c r="P10" s="74">
        <f>データ!P6</f>
        <v>90.06</v>
      </c>
      <c r="Q10" s="74"/>
      <c r="R10" s="74"/>
      <c r="S10" s="74"/>
      <c r="T10" s="74"/>
      <c r="U10" s="74"/>
      <c r="V10" s="74"/>
      <c r="W10" s="74">
        <f>データ!Q6</f>
        <v>57.09</v>
      </c>
      <c r="X10" s="74"/>
      <c r="Y10" s="74"/>
      <c r="Z10" s="74"/>
      <c r="AA10" s="74"/>
      <c r="AB10" s="74"/>
      <c r="AC10" s="74"/>
      <c r="AD10" s="75">
        <f>データ!R6</f>
        <v>2563</v>
      </c>
      <c r="AE10" s="75"/>
      <c r="AF10" s="75"/>
      <c r="AG10" s="75"/>
      <c r="AH10" s="75"/>
      <c r="AI10" s="75"/>
      <c r="AJ10" s="75"/>
      <c r="AK10" s="2"/>
      <c r="AL10" s="75">
        <f>データ!V6</f>
        <v>238540</v>
      </c>
      <c r="AM10" s="75"/>
      <c r="AN10" s="75"/>
      <c r="AO10" s="75"/>
      <c r="AP10" s="75"/>
      <c r="AQ10" s="75"/>
      <c r="AR10" s="75"/>
      <c r="AS10" s="75"/>
      <c r="AT10" s="74">
        <f>データ!W6</f>
        <v>27.81</v>
      </c>
      <c r="AU10" s="74"/>
      <c r="AV10" s="74"/>
      <c r="AW10" s="74"/>
      <c r="AX10" s="74"/>
      <c r="AY10" s="74"/>
      <c r="AZ10" s="74"/>
      <c r="BA10" s="74"/>
      <c r="BB10" s="74">
        <f>データ!X6</f>
        <v>8577.49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65" t="s">
        <v>26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112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YcW33Yu4QignGlU46MmIwqSDz2LPCTtMavL0gJ97wnsRU0KFaUgf57d8HT7/MpREvIofMeGlO3aDQ/f8Bxvqkw==" saltValue="Q+yOfc2YbOi25DrIT0Vpq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28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55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56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57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58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59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60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61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62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63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64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65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272124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大阪府　八尾市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非設置</v>
      </c>
      <c r="N6" s="34" t="str">
        <f t="shared" si="3"/>
        <v>-</v>
      </c>
      <c r="O6" s="34">
        <f t="shared" si="3"/>
        <v>52.24</v>
      </c>
      <c r="P6" s="34">
        <f t="shared" si="3"/>
        <v>90.06</v>
      </c>
      <c r="Q6" s="34">
        <f t="shared" si="3"/>
        <v>57.09</v>
      </c>
      <c r="R6" s="34">
        <f t="shared" si="3"/>
        <v>2563</v>
      </c>
      <c r="S6" s="34">
        <f t="shared" si="3"/>
        <v>265269</v>
      </c>
      <c r="T6" s="34">
        <f t="shared" si="3"/>
        <v>41.72</v>
      </c>
      <c r="U6" s="34">
        <f t="shared" si="3"/>
        <v>6358.32</v>
      </c>
      <c r="V6" s="34">
        <f t="shared" si="3"/>
        <v>238540</v>
      </c>
      <c r="W6" s="34">
        <f t="shared" si="3"/>
        <v>27.81</v>
      </c>
      <c r="X6" s="34">
        <f t="shared" si="3"/>
        <v>8577.49</v>
      </c>
      <c r="Y6" s="35">
        <f>IF(Y7="",NA(),Y7)</f>
        <v>102.51</v>
      </c>
      <c r="Z6" s="35">
        <f t="shared" ref="Z6:AH6" si="4">IF(Z7="",NA(),Z7)</f>
        <v>105.79</v>
      </c>
      <c r="AA6" s="35">
        <f t="shared" si="4"/>
        <v>105.65</v>
      </c>
      <c r="AB6" s="35">
        <f t="shared" si="4"/>
        <v>105.55</v>
      </c>
      <c r="AC6" s="35">
        <f t="shared" si="4"/>
        <v>105.2</v>
      </c>
      <c r="AD6" s="35">
        <f t="shared" si="4"/>
        <v>106.96</v>
      </c>
      <c r="AE6" s="35">
        <f t="shared" si="4"/>
        <v>106.55</v>
      </c>
      <c r="AF6" s="35">
        <f t="shared" si="4"/>
        <v>106.78</v>
      </c>
      <c r="AG6" s="35">
        <f t="shared" si="4"/>
        <v>106.31</v>
      </c>
      <c r="AH6" s="35">
        <f t="shared" si="4"/>
        <v>107.05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4">
        <f t="shared" si="5"/>
        <v>0</v>
      </c>
      <c r="AP6" s="35">
        <f t="shared" si="5"/>
        <v>0.41</v>
      </c>
      <c r="AQ6" s="35">
        <f t="shared" si="5"/>
        <v>0.19</v>
      </c>
      <c r="AR6" s="35">
        <f t="shared" si="5"/>
        <v>0.05</v>
      </c>
      <c r="AS6" s="34">
        <f t="shared" si="5"/>
        <v>0</v>
      </c>
      <c r="AT6" s="34" t="str">
        <f>IF(AT7="","",IF(AT7="-","【-】","【"&amp;SUBSTITUTE(TEXT(AT7,"#,##0.00"),"-","△")&amp;"】"))</f>
        <v>【3.64】</v>
      </c>
      <c r="AU6" s="35">
        <f>IF(AU7="",NA(),AU7)</f>
        <v>34.130000000000003</v>
      </c>
      <c r="AV6" s="35">
        <f t="shared" ref="AV6:BD6" si="6">IF(AV7="",NA(),AV7)</f>
        <v>51.65</v>
      </c>
      <c r="AW6" s="35">
        <f t="shared" si="6"/>
        <v>45.63</v>
      </c>
      <c r="AX6" s="35">
        <f t="shared" si="6"/>
        <v>49.19</v>
      </c>
      <c r="AY6" s="35">
        <f t="shared" si="6"/>
        <v>46.22</v>
      </c>
      <c r="AZ6" s="35">
        <f t="shared" si="6"/>
        <v>72.739999999999995</v>
      </c>
      <c r="BA6" s="35">
        <f t="shared" si="6"/>
        <v>83.46</v>
      </c>
      <c r="BB6" s="35">
        <f t="shared" si="6"/>
        <v>80.64</v>
      </c>
      <c r="BC6" s="35">
        <f t="shared" si="6"/>
        <v>88.1</v>
      </c>
      <c r="BD6" s="35">
        <f t="shared" si="6"/>
        <v>84.84</v>
      </c>
      <c r="BE6" s="34" t="str">
        <f>IF(BE7="","",IF(BE7="-","【-】","【"&amp;SUBSTITUTE(TEXT(BE7,"#,##0.00"),"-","△")&amp;"】"))</f>
        <v>【67.52】</v>
      </c>
      <c r="BF6" s="35">
        <f>IF(BF7="",NA(),BF7)</f>
        <v>761.45</v>
      </c>
      <c r="BG6" s="35">
        <f t="shared" ref="BG6:BO6" si="7">IF(BG7="",NA(),BG7)</f>
        <v>690.67</v>
      </c>
      <c r="BH6" s="35">
        <f t="shared" si="7"/>
        <v>669.17</v>
      </c>
      <c r="BI6" s="35">
        <f t="shared" si="7"/>
        <v>653.08000000000004</v>
      </c>
      <c r="BJ6" s="35">
        <f t="shared" si="7"/>
        <v>631.01</v>
      </c>
      <c r="BK6" s="35">
        <f t="shared" si="7"/>
        <v>596.44000000000005</v>
      </c>
      <c r="BL6" s="35">
        <f t="shared" si="7"/>
        <v>612.6</v>
      </c>
      <c r="BM6" s="35">
        <f t="shared" si="7"/>
        <v>606.79999999999995</v>
      </c>
      <c r="BN6" s="35">
        <f t="shared" si="7"/>
        <v>585.55999999999995</v>
      </c>
      <c r="BO6" s="35">
        <f t="shared" si="7"/>
        <v>565.62</v>
      </c>
      <c r="BP6" s="34" t="str">
        <f>IF(BP7="","",IF(BP7="-","【-】","【"&amp;SUBSTITUTE(TEXT(BP7,"#,##0.00"),"-","△")&amp;"】"))</f>
        <v>【705.21】</v>
      </c>
      <c r="BQ6" s="35">
        <f>IF(BQ7="",NA(),BQ7)</f>
        <v>105.39</v>
      </c>
      <c r="BR6" s="35">
        <f t="shared" ref="BR6:BZ6" si="8">IF(BR7="",NA(),BR7)</f>
        <v>113.2</v>
      </c>
      <c r="BS6" s="35">
        <f t="shared" si="8"/>
        <v>113.29</v>
      </c>
      <c r="BT6" s="35">
        <f t="shared" si="8"/>
        <v>112.44</v>
      </c>
      <c r="BU6" s="35">
        <f t="shared" si="8"/>
        <v>111.7</v>
      </c>
      <c r="BV6" s="35">
        <f t="shared" si="8"/>
        <v>102.42</v>
      </c>
      <c r="BW6" s="35">
        <f t="shared" si="8"/>
        <v>100.97</v>
      </c>
      <c r="BX6" s="35">
        <f t="shared" si="8"/>
        <v>101.84</v>
      </c>
      <c r="BY6" s="35">
        <f t="shared" si="8"/>
        <v>101.62</v>
      </c>
      <c r="BZ6" s="35">
        <f t="shared" si="8"/>
        <v>102.36</v>
      </c>
      <c r="CA6" s="34" t="str">
        <f>IF(CA7="","",IF(CA7="-","【-】","【"&amp;SUBSTITUTE(TEXT(CA7,"#,##0.00"),"-","△")&amp;"】"))</f>
        <v>【98.96】</v>
      </c>
      <c r="CB6" s="35">
        <f>IF(CB7="",NA(),CB7)</f>
        <v>131.86000000000001</v>
      </c>
      <c r="CC6" s="35">
        <f t="shared" ref="CC6:CK6" si="9">IF(CC7="",NA(),CC7)</f>
        <v>132.82</v>
      </c>
      <c r="CD6" s="35">
        <f t="shared" si="9"/>
        <v>132.62</v>
      </c>
      <c r="CE6" s="35">
        <f t="shared" si="9"/>
        <v>132.68</v>
      </c>
      <c r="CF6" s="35">
        <f t="shared" si="9"/>
        <v>130.99</v>
      </c>
      <c r="CG6" s="35">
        <f t="shared" si="9"/>
        <v>116.2</v>
      </c>
      <c r="CH6" s="35">
        <f t="shared" si="9"/>
        <v>118.78</v>
      </c>
      <c r="CI6" s="35">
        <f t="shared" si="9"/>
        <v>119.39</v>
      </c>
      <c r="CJ6" s="35">
        <f t="shared" si="9"/>
        <v>117.41</v>
      </c>
      <c r="CK6" s="35">
        <f t="shared" si="9"/>
        <v>114.01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69.23</v>
      </c>
      <c r="CS6" s="35">
        <f t="shared" si="10"/>
        <v>70.37</v>
      </c>
      <c r="CT6" s="35">
        <f t="shared" si="10"/>
        <v>68.3</v>
      </c>
      <c r="CU6" s="35">
        <f t="shared" si="10"/>
        <v>67.37</v>
      </c>
      <c r="CV6" s="35">
        <f t="shared" si="10"/>
        <v>67.709999999999994</v>
      </c>
      <c r="CW6" s="34" t="str">
        <f>IF(CW7="","",IF(CW7="-","【-】","【"&amp;SUBSTITUTE(TEXT(CW7,"#,##0.00"),"-","△")&amp;"】"))</f>
        <v>【59.57】</v>
      </c>
      <c r="CX6" s="35">
        <f>IF(CX7="",NA(),CX7)</f>
        <v>90.11</v>
      </c>
      <c r="CY6" s="35">
        <f t="shared" ref="CY6:DG6" si="11">IF(CY7="",NA(),CY7)</f>
        <v>90.25</v>
      </c>
      <c r="CZ6" s="35">
        <f t="shared" si="11"/>
        <v>91.08</v>
      </c>
      <c r="DA6" s="35">
        <f t="shared" si="11"/>
        <v>91.25</v>
      </c>
      <c r="DB6" s="35">
        <f t="shared" si="11"/>
        <v>92.18</v>
      </c>
      <c r="DC6" s="35">
        <f t="shared" si="11"/>
        <v>96.84</v>
      </c>
      <c r="DD6" s="35">
        <f t="shared" si="11"/>
        <v>96.75</v>
      </c>
      <c r="DE6" s="35">
        <f t="shared" si="11"/>
        <v>96.78</v>
      </c>
      <c r="DF6" s="35">
        <f t="shared" si="11"/>
        <v>97</v>
      </c>
      <c r="DG6" s="35">
        <f t="shared" si="11"/>
        <v>97.24</v>
      </c>
      <c r="DH6" s="34" t="str">
        <f>IF(DH7="","",IF(DH7="-","【-】","【"&amp;SUBSTITUTE(TEXT(DH7,"#,##0.00"),"-","△")&amp;"】"))</f>
        <v>【95.57】</v>
      </c>
      <c r="DI6" s="35">
        <f>IF(DI7="",NA(),DI7)</f>
        <v>5.32</v>
      </c>
      <c r="DJ6" s="35">
        <f t="shared" ref="DJ6:DR6" si="12">IF(DJ7="",NA(),DJ7)</f>
        <v>7.88</v>
      </c>
      <c r="DK6" s="35">
        <f t="shared" si="12"/>
        <v>10.38</v>
      </c>
      <c r="DL6" s="35">
        <f t="shared" si="12"/>
        <v>12.89</v>
      </c>
      <c r="DM6" s="35">
        <f t="shared" si="12"/>
        <v>15.41</v>
      </c>
      <c r="DN6" s="35">
        <f t="shared" si="12"/>
        <v>28.42</v>
      </c>
      <c r="DO6" s="35">
        <f t="shared" si="12"/>
        <v>28.24</v>
      </c>
      <c r="DP6" s="35">
        <f t="shared" si="12"/>
        <v>29.38</v>
      </c>
      <c r="DQ6" s="35">
        <f t="shared" si="12"/>
        <v>30.6</v>
      </c>
      <c r="DR6" s="35">
        <f t="shared" si="12"/>
        <v>27.39</v>
      </c>
      <c r="DS6" s="34" t="str">
        <f>IF(DS7="","",IF(DS7="-","【-】","【"&amp;SUBSTITUTE(TEXT(DS7,"#,##0.00"),"-","△")&amp;"】"))</f>
        <v>【36.52】</v>
      </c>
      <c r="DT6" s="35">
        <f>IF(DT7="",NA(),DT7)</f>
        <v>0.75</v>
      </c>
      <c r="DU6" s="35">
        <f t="shared" ref="DU6:EC6" si="13">IF(DU7="",NA(),DU7)</f>
        <v>1.37</v>
      </c>
      <c r="DV6" s="35">
        <f t="shared" si="13"/>
        <v>2.23</v>
      </c>
      <c r="DW6" s="35">
        <f t="shared" si="13"/>
        <v>3.26</v>
      </c>
      <c r="DX6" s="35">
        <f t="shared" si="13"/>
        <v>5.01</v>
      </c>
      <c r="DY6" s="35">
        <f t="shared" si="13"/>
        <v>3.01</v>
      </c>
      <c r="DZ6" s="35">
        <f t="shared" si="13"/>
        <v>3.67</v>
      </c>
      <c r="EA6" s="35">
        <f t="shared" si="13"/>
        <v>3.45</v>
      </c>
      <c r="EB6" s="35">
        <f t="shared" si="13"/>
        <v>5.0199999999999996</v>
      </c>
      <c r="EC6" s="35">
        <f t="shared" si="13"/>
        <v>5.86</v>
      </c>
      <c r="ED6" s="34" t="str">
        <f>IF(ED7="","",IF(ED7="-","【-】","【"&amp;SUBSTITUTE(TEXT(ED7,"#,##0.00"),"-","△")&amp;"】"))</f>
        <v>【5.72】</v>
      </c>
      <c r="EE6" s="35">
        <f>IF(EE7="",NA(),EE7)</f>
        <v>0.18</v>
      </c>
      <c r="EF6" s="35">
        <f t="shared" ref="EF6:EN6" si="14">IF(EF7="",NA(),EF7)</f>
        <v>0.19</v>
      </c>
      <c r="EG6" s="35">
        <f t="shared" si="14"/>
        <v>0.37</v>
      </c>
      <c r="EH6" s="35">
        <f t="shared" si="14"/>
        <v>0.1</v>
      </c>
      <c r="EI6" s="35">
        <f t="shared" si="14"/>
        <v>0.08</v>
      </c>
      <c r="EJ6" s="35">
        <f t="shared" si="14"/>
        <v>0.13</v>
      </c>
      <c r="EK6" s="35">
        <f t="shared" si="14"/>
        <v>0.1</v>
      </c>
      <c r="EL6" s="35">
        <f t="shared" si="14"/>
        <v>0.12</v>
      </c>
      <c r="EM6" s="35">
        <f t="shared" si="14"/>
        <v>0.19</v>
      </c>
      <c r="EN6" s="35">
        <f t="shared" si="14"/>
        <v>0.19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272124</v>
      </c>
      <c r="D7" s="37">
        <v>46</v>
      </c>
      <c r="E7" s="37">
        <v>17</v>
      </c>
      <c r="F7" s="37">
        <v>1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52.24</v>
      </c>
      <c r="P7" s="38">
        <v>90.06</v>
      </c>
      <c r="Q7" s="38">
        <v>57.09</v>
      </c>
      <c r="R7" s="38">
        <v>2563</v>
      </c>
      <c r="S7" s="38">
        <v>265269</v>
      </c>
      <c r="T7" s="38">
        <v>41.72</v>
      </c>
      <c r="U7" s="38">
        <v>6358.32</v>
      </c>
      <c r="V7" s="38">
        <v>238540</v>
      </c>
      <c r="W7" s="38">
        <v>27.81</v>
      </c>
      <c r="X7" s="38">
        <v>8577.49</v>
      </c>
      <c r="Y7" s="38">
        <v>102.51</v>
      </c>
      <c r="Z7" s="38">
        <v>105.79</v>
      </c>
      <c r="AA7" s="38">
        <v>105.65</v>
      </c>
      <c r="AB7" s="38">
        <v>105.55</v>
      </c>
      <c r="AC7" s="38">
        <v>105.2</v>
      </c>
      <c r="AD7" s="38">
        <v>106.96</v>
      </c>
      <c r="AE7" s="38">
        <v>106.55</v>
      </c>
      <c r="AF7" s="38">
        <v>106.78</v>
      </c>
      <c r="AG7" s="38">
        <v>106.31</v>
      </c>
      <c r="AH7" s="38">
        <v>107.05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0.41</v>
      </c>
      <c r="AQ7" s="38">
        <v>0.19</v>
      </c>
      <c r="AR7" s="38">
        <v>0.05</v>
      </c>
      <c r="AS7" s="38">
        <v>0</v>
      </c>
      <c r="AT7" s="38">
        <v>3.64</v>
      </c>
      <c r="AU7" s="38">
        <v>34.130000000000003</v>
      </c>
      <c r="AV7" s="38">
        <v>51.65</v>
      </c>
      <c r="AW7" s="38">
        <v>45.63</v>
      </c>
      <c r="AX7" s="38">
        <v>49.19</v>
      </c>
      <c r="AY7" s="38">
        <v>46.22</v>
      </c>
      <c r="AZ7" s="38">
        <v>72.739999999999995</v>
      </c>
      <c r="BA7" s="38">
        <v>83.46</v>
      </c>
      <c r="BB7" s="38">
        <v>80.64</v>
      </c>
      <c r="BC7" s="38">
        <v>88.1</v>
      </c>
      <c r="BD7" s="38">
        <v>84.84</v>
      </c>
      <c r="BE7" s="38">
        <v>67.52</v>
      </c>
      <c r="BF7" s="38">
        <v>761.45</v>
      </c>
      <c r="BG7" s="38">
        <v>690.67</v>
      </c>
      <c r="BH7" s="38">
        <v>669.17</v>
      </c>
      <c r="BI7" s="38">
        <v>653.08000000000004</v>
      </c>
      <c r="BJ7" s="38">
        <v>631.01</v>
      </c>
      <c r="BK7" s="38">
        <v>596.44000000000005</v>
      </c>
      <c r="BL7" s="38">
        <v>612.6</v>
      </c>
      <c r="BM7" s="38">
        <v>606.79999999999995</v>
      </c>
      <c r="BN7" s="38">
        <v>585.55999999999995</v>
      </c>
      <c r="BO7" s="38">
        <v>565.62</v>
      </c>
      <c r="BP7" s="38">
        <v>705.21</v>
      </c>
      <c r="BQ7" s="38">
        <v>105.39</v>
      </c>
      <c r="BR7" s="38">
        <v>113.2</v>
      </c>
      <c r="BS7" s="38">
        <v>113.29</v>
      </c>
      <c r="BT7" s="38">
        <v>112.44</v>
      </c>
      <c r="BU7" s="38">
        <v>111.7</v>
      </c>
      <c r="BV7" s="38">
        <v>102.42</v>
      </c>
      <c r="BW7" s="38">
        <v>100.97</v>
      </c>
      <c r="BX7" s="38">
        <v>101.84</v>
      </c>
      <c r="BY7" s="38">
        <v>101.62</v>
      </c>
      <c r="BZ7" s="38">
        <v>102.36</v>
      </c>
      <c r="CA7" s="38">
        <v>98.96</v>
      </c>
      <c r="CB7" s="38">
        <v>131.86000000000001</v>
      </c>
      <c r="CC7" s="38">
        <v>132.82</v>
      </c>
      <c r="CD7" s="38">
        <v>132.62</v>
      </c>
      <c r="CE7" s="38">
        <v>132.68</v>
      </c>
      <c r="CF7" s="38">
        <v>130.99</v>
      </c>
      <c r="CG7" s="38">
        <v>116.2</v>
      </c>
      <c r="CH7" s="38">
        <v>118.78</v>
      </c>
      <c r="CI7" s="38">
        <v>119.39</v>
      </c>
      <c r="CJ7" s="38">
        <v>117.41</v>
      </c>
      <c r="CK7" s="38">
        <v>114.01</v>
      </c>
      <c r="CL7" s="38">
        <v>134.52000000000001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 t="s">
        <v>101</v>
      </c>
      <c r="CR7" s="38">
        <v>69.23</v>
      </c>
      <c r="CS7" s="38">
        <v>70.37</v>
      </c>
      <c r="CT7" s="38">
        <v>68.3</v>
      </c>
      <c r="CU7" s="38">
        <v>67.37</v>
      </c>
      <c r="CV7" s="38">
        <v>67.709999999999994</v>
      </c>
      <c r="CW7" s="38">
        <v>59.57</v>
      </c>
      <c r="CX7" s="38">
        <v>90.11</v>
      </c>
      <c r="CY7" s="38">
        <v>90.25</v>
      </c>
      <c r="CZ7" s="38">
        <v>91.08</v>
      </c>
      <c r="DA7" s="38">
        <v>91.25</v>
      </c>
      <c r="DB7" s="38">
        <v>92.18</v>
      </c>
      <c r="DC7" s="38">
        <v>96.84</v>
      </c>
      <c r="DD7" s="38">
        <v>96.75</v>
      </c>
      <c r="DE7" s="38">
        <v>96.78</v>
      </c>
      <c r="DF7" s="38">
        <v>97</v>
      </c>
      <c r="DG7" s="38">
        <v>97.24</v>
      </c>
      <c r="DH7" s="38">
        <v>95.57</v>
      </c>
      <c r="DI7" s="38">
        <v>5.32</v>
      </c>
      <c r="DJ7" s="38">
        <v>7.88</v>
      </c>
      <c r="DK7" s="38">
        <v>10.38</v>
      </c>
      <c r="DL7" s="38">
        <v>12.89</v>
      </c>
      <c r="DM7" s="38">
        <v>15.41</v>
      </c>
      <c r="DN7" s="38">
        <v>28.42</v>
      </c>
      <c r="DO7" s="38">
        <v>28.24</v>
      </c>
      <c r="DP7" s="38">
        <v>29.38</v>
      </c>
      <c r="DQ7" s="38">
        <v>30.6</v>
      </c>
      <c r="DR7" s="38">
        <v>27.39</v>
      </c>
      <c r="DS7" s="38">
        <v>36.520000000000003</v>
      </c>
      <c r="DT7" s="38">
        <v>0.75</v>
      </c>
      <c r="DU7" s="38">
        <v>1.37</v>
      </c>
      <c r="DV7" s="38">
        <v>2.23</v>
      </c>
      <c r="DW7" s="38">
        <v>3.26</v>
      </c>
      <c r="DX7" s="38">
        <v>5.01</v>
      </c>
      <c r="DY7" s="38">
        <v>3.01</v>
      </c>
      <c r="DZ7" s="38">
        <v>3.67</v>
      </c>
      <c r="EA7" s="38">
        <v>3.45</v>
      </c>
      <c r="EB7" s="38">
        <v>5.0199999999999996</v>
      </c>
      <c r="EC7" s="38">
        <v>5.86</v>
      </c>
      <c r="ED7" s="38">
        <v>5.72</v>
      </c>
      <c r="EE7" s="38">
        <v>0.18</v>
      </c>
      <c r="EF7" s="38">
        <v>0.19</v>
      </c>
      <c r="EG7" s="38">
        <v>0.37</v>
      </c>
      <c r="EH7" s="38">
        <v>0.1</v>
      </c>
      <c r="EI7" s="38">
        <v>0.08</v>
      </c>
      <c r="EJ7" s="38">
        <v>0.13</v>
      </c>
      <c r="EK7" s="38">
        <v>0.1</v>
      </c>
      <c r="EL7" s="38">
        <v>0.12</v>
      </c>
      <c r="EM7" s="38">
        <v>0.19</v>
      </c>
      <c r="EN7" s="38">
        <v>0.19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や・す・だ</cp:lastModifiedBy>
  <cp:lastPrinted>2022-01-24T05:40:19Z</cp:lastPrinted>
  <dcterms:created xsi:type="dcterms:W3CDTF">2021-12-03T07:15:21Z</dcterms:created>
  <dcterms:modified xsi:type="dcterms:W3CDTF">2022-02-28T04:23:49Z</dcterms:modified>
  <cp:category/>
</cp:coreProperties>
</file>