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3 八尾市△\"/>
    </mc:Choice>
  </mc:AlternateContent>
  <xr:revisionPtr revIDLastSave="0" documentId="13_ncr:1_{8B8C227C-E2F5-4F3F-88A6-0D934BCB6CC2}" xr6:coauthVersionLast="45" xr6:coauthVersionMax="45" xr10:uidLastSave="{00000000-0000-0000-0000-000000000000}"/>
  <workbookProtection workbookAlgorithmName="SHA-512" workbookHashValue="mITRSZUMrwk93V7pWOIgRNlvizT4nqUMDJ4YeLZHIzcBDyIavhR5fo/y0ENEOpw/v+21hGGkqCD9YgzFeJFsgA==" workbookSaltValue="1d1ZB8qkQxtb7IvJ0KMRrA==" workbookSpinCount="100000" lockStructure="1"/>
  <bookViews>
    <workbookView xWindow="22932"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<sst xmlns="http://schemas.openxmlformats.org/spreadsheetml/2006/main" count="228" uniqueCount="114">
  <si>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</si>
  <si>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</si>
  <si>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</si>
  <si>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</si>
  <si>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</si>
  <si>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</si>
  <si>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</si>
  <si>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</si>
  <si>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</si>
  <si>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</si>
  <si>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</si>
  <si>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</si>
  <si>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</si>
  <si>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</si>
  <si>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</si>
  <si>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</si>
  <si>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</si>
  <si>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</si>
  <si>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</si>
  <si>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</si>
  <si>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</si>
  <si>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</si>
  <si>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</si>
  <si>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</si>
  <si>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</si>
  <si>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</si>
  <si>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</si>
  <si>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</si>
  <si>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</si>
  <si>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</si>
  <si>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</si>
  <si>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</si>
  <si>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</si>
  <si>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</si>
  <si>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</si>
  <si>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</si>
  <si>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</si>
  <si>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</si>
  <si>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</si>
  <si>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</si>
  <si>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</si>
  <si>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</si>
  <si>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</si>
  <si>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</si>
  <si>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</si>
  <si>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</si>
  <si>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</si>
  <si>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</si>
  <si>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</si>
  <si>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</si>
  <si>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</si>
  <si>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</si>
  <si>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</si>
  <si>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</si>
  <si>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</si>
  <si>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</si>
  <si>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</si>
  <si>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</si>
  <si>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</si>
  <si>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</si>
  <si>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</si>
  <si>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</si>
  <si>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</si>
  <si>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</si>
  <si>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</si>
  <si>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</si>
  <si>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</si>
  <si>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</si>
  <si>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</si>
  <si>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</si>
  <si>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</si>
  <si>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</si>
  <si>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</si>
  <si>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</si>
  <si>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</si>
  <si>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</si>
  <si>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</si>
  <si>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</si>
  <si>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</si>
  <si>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</si>
  <si>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</si>
  <si>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</si>
  <si>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</si>
  <si>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</si>
  <si>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</si>
  <si>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</si>
  <si>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</si>
  <si>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</si>
  <si>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</si>
  <si>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</si>
  <si>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</si>
  <si>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</si>
  <si>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</si>
  <si>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</si>
  <si>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</si>
  <si>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</si>
  <si>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</si>
  <si>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</si>
  <si>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</si>
  <si>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</si>
  <si>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</si>
  <si>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</si>
  <si>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</si>
  <si>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</si>
  <si>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</si>
  <si>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</si>
  <si>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</si>
  <si>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</si>
  <si>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</si>
  <si>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</si>
  <si>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</si>
  <si>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概ね健全な水準にあると言えるが、減少傾向にあり類似団体及び全国の平均値を下回っている。これは主に償却資産の増加に伴う減価償却費の増による。
③流動比率
　数値は200％を超えており、当座の支払能力には問題ないものと考えられる。しかし、類似団体の平均値と比較すると近年下回っている。
④企業債残高対給水収益比率
　企業債残高は減少傾向にあるが、コロナ禍における経済支援として4カ月間、水道料金の基本料金減免を実施したことに伴い給水収益が減少したため、前年度から比率が上昇したものの、類似団体及び全国の平均値と比較すると下回っている。
⑤料金回収率
　水道料金の基本料金減免を実施したことに伴い供給単価が減少したため、料金回収率が100％を下回っている。
⑥給水原価
　主に減価償却費の増により給水原価が増加しており、全国の平均は下回っているものの、類似団体の平均値より上回っている。
⑦施設利用率
　配水量が増加したため上昇したが、類似団体及び全国の平均値を下回っている。
⑧有収率
　類似団体及び全国の平均値と比較し、高い水準を維持している。</t>
    <rPh sb="36" eb="37">
      <t>オヨ</t>
    </rPh>
    <rPh sb="38" eb="40">
      <t>ゼンコク</t>
    </rPh>
    <rPh sb="55" eb="56">
      <t>オモ</t>
    </rPh>
    <rPh sb="57" eb="59">
      <t>ショウキャク</t>
    </rPh>
    <rPh sb="59" eb="61">
      <t>シサン</t>
    </rPh>
    <rPh sb="62" eb="64">
      <t>ゾウカ</t>
    </rPh>
    <rPh sb="65" eb="66">
      <t>トモナ</t>
    </rPh>
    <rPh sb="67" eb="69">
      <t>ゲンカ</t>
    </rPh>
    <rPh sb="69" eb="71">
      <t>ショウキャク</t>
    </rPh>
    <rPh sb="71" eb="72">
      <t>ヒ</t>
    </rPh>
    <rPh sb="73" eb="74">
      <t>ゾウ</t>
    </rPh>
    <rPh sb="165" eb="167">
      <t>キギョウ</t>
    </rPh>
    <rPh sb="167" eb="168">
      <t>サイ</t>
    </rPh>
    <rPh sb="168" eb="170">
      <t>ザンダカ</t>
    </rPh>
    <rPh sb="171" eb="173">
      <t>ゲンショウ</t>
    </rPh>
    <rPh sb="173" eb="175">
      <t>ケイコウ</t>
    </rPh>
    <rPh sb="183" eb="184">
      <t>ワザワイ</t>
    </rPh>
    <rPh sb="188" eb="190">
      <t>ケイザイ</t>
    </rPh>
    <rPh sb="190" eb="192">
      <t>シエン</t>
    </rPh>
    <rPh sb="197" eb="198">
      <t>ゲツ</t>
    </rPh>
    <rPh sb="198" eb="199">
      <t>アイダ</t>
    </rPh>
    <rPh sb="200" eb="202">
      <t>スイドウ</t>
    </rPh>
    <rPh sb="202" eb="204">
      <t>リョウキン</t>
    </rPh>
    <rPh sb="205" eb="207">
      <t>キホン</t>
    </rPh>
    <rPh sb="207" eb="209">
      <t>リョウキン</t>
    </rPh>
    <rPh sb="209" eb="211">
      <t>ゲンメン</t>
    </rPh>
    <rPh sb="212" eb="214">
      <t>ジッシ</t>
    </rPh>
    <rPh sb="219" eb="220">
      <t>トモナ</t>
    </rPh>
    <rPh sb="221" eb="223">
      <t>キュウスイ</t>
    </rPh>
    <rPh sb="223" eb="225">
      <t>シュウエキ</t>
    </rPh>
    <rPh sb="226" eb="228">
      <t>ゲンショウ</t>
    </rPh>
    <rPh sb="238" eb="240">
      <t>ヒリツ</t>
    </rPh>
    <rPh sb="241" eb="243">
      <t>ジョウショウ</t>
    </rPh>
    <rPh sb="283" eb="285">
      <t>スイドウ</t>
    </rPh>
    <rPh sb="285" eb="287">
      <t>リョウキン</t>
    </rPh>
    <rPh sb="288" eb="290">
      <t>キホン</t>
    </rPh>
    <rPh sb="290" eb="292">
      <t>リョウキン</t>
    </rPh>
    <rPh sb="292" eb="294">
      <t>ゲンメン</t>
    </rPh>
    <rPh sb="295" eb="297">
      <t>ジッシ</t>
    </rPh>
    <rPh sb="302" eb="303">
      <t>トモナ</t>
    </rPh>
    <rPh sb="304" eb="306">
      <t>キョウキュウ</t>
    </rPh>
    <rPh sb="306" eb="308">
      <t>タンカ</t>
    </rPh>
    <rPh sb="309" eb="311">
      <t>ゲンショウ</t>
    </rPh>
    <rPh sb="316" eb="318">
      <t>リョウキン</t>
    </rPh>
    <rPh sb="318" eb="320">
      <t>カイシュウ</t>
    </rPh>
    <rPh sb="320" eb="321">
      <t>リツ</t>
    </rPh>
    <rPh sb="327" eb="329">
      <t>シタマワ</t>
    </rPh>
    <rPh sb="342" eb="343">
      <t>オモ</t>
    </rPh>
    <rPh sb="344" eb="346">
      <t>ゲンカ</t>
    </rPh>
    <rPh sb="346" eb="348">
      <t>ショウキャク</t>
    </rPh>
    <rPh sb="348" eb="349">
      <t>ヒ</t>
    </rPh>
    <rPh sb="354" eb="356">
      <t>キュウスイ</t>
    </rPh>
    <rPh sb="356" eb="358">
      <t>ゲンカ</t>
    </rPh>
    <rPh sb="359" eb="361">
      <t>ゾウカ</t>
    </rPh>
    <rPh sb="366" eb="368">
      <t>ゼンコク</t>
    </rPh>
    <rPh sb="369" eb="371">
      <t>ヘイキン</t>
    </rPh>
    <rPh sb="372" eb="374">
      <t>シタマワ</t>
    </rPh>
    <rPh sb="392" eb="394">
      <t>ウワマワ</t>
    </rPh>
    <rPh sb="408" eb="410">
      <t>ハイスイ</t>
    </rPh>
    <rPh sb="410" eb="411">
      <t>リョウ</t>
    </rPh>
    <rPh sb="412" eb="414">
      <t>ゾウカ</t>
    </rPh>
    <rPh sb="418" eb="420">
      <t>ジョウショウ</t>
    </rPh>
    <rPh sb="424" eb="426">
      <t>ルイジ</t>
    </rPh>
    <rPh sb="426" eb="428">
      <t>ダンタイ</t>
    </rPh>
    <rPh sb="428" eb="429">
      <t>オヨ</t>
    </rPh>
    <rPh sb="430" eb="432">
      <t>ゼンコク</t>
    </rPh>
    <rPh sb="433" eb="436">
      <t>ヘイキンチ</t>
    </rPh>
    <rPh sb="437" eb="439">
      <t>シタマワ</t>
    </rPh>
    <phoneticPr fontId="4"/>
  </si>
  <si>
    <t>①有形固定資産減価償却率
　減価償却費は増加しているものの、管路の更新を順次進めているため、全体としては固定資産の老朽化が目立って進んでいる状況にはなく、類似団体及び全国の平均値よりも低い。
②管路経年化率
　類似団体や全国の平均値よりも高いペースで管路更新を進めているが、昭和50年代に布設した管路が多く、管路経年化率を低下させるまでには至っていない。
③管路更新率
　老朽管の更新を積極的に進めており、類似団体及び全国の平均値よりも高い更新率となっている。</t>
    <rPh sb="14" eb="16">
      <t>ゲンカ</t>
    </rPh>
    <rPh sb="16" eb="18">
      <t>ショウキャク</t>
    </rPh>
    <rPh sb="18" eb="19">
      <t>ヒ</t>
    </rPh>
    <rPh sb="20" eb="22">
      <t>ゾウカ</t>
    </rPh>
    <rPh sb="77" eb="79">
      <t>ルイジ</t>
    </rPh>
    <rPh sb="79" eb="81">
      <t>ダンタイ</t>
    </rPh>
    <rPh sb="81" eb="82">
      <t>オヨ</t>
    </rPh>
    <rPh sb="83" eb="85">
      <t>ゼンコク</t>
    </rPh>
    <rPh sb="86" eb="89">
      <t>ヘイキンチ</t>
    </rPh>
    <rPh sb="92" eb="93">
      <t>ヒク</t>
    </rPh>
    <rPh sb="125" eb="127">
      <t>カンロ</t>
    </rPh>
    <rPh sb="161" eb="163">
      <t>テイカ</t>
    </rPh>
    <phoneticPr fontId="4"/>
  </si>
  <si>
    <r>
      <t>　経営の効率性については、黒字経営を維持しており、営業成績は概ね良好である。ただし、今後の見込みとして、給水人口及び有収水量の減少に伴う給水収益の減少や供給単価の減少等の課題があり、収益及び費用面共に対策を検討する必要がある。こういった状況を踏まえ、令和</t>
    </r>
    <r>
      <rPr>
        <sz val="9.6999999999999993"/>
        <rFont val="ＭＳ ゴシック"/>
        <family val="3"/>
        <charset val="128"/>
      </rPr>
      <t>2</t>
    </r>
    <r>
      <rPr>
        <sz val="9.6999999999999993"/>
        <color theme="1"/>
        <rFont val="ＭＳ ゴシック"/>
        <family val="3"/>
        <charset val="128"/>
      </rPr>
      <t>年度に水道事業ビジョン及び経営戦略を策定した。料金改定や施設の更新等、あらゆるシミュレーションを立てたうえで今後も健全な運営について検討していく。
　施設の効率性について、近隣事業体との共同利用の検討などを進めていく。
　老朽化の状況については、有形固定資産減価償却率は大きく増加していないが、管路については類似団体及び全国平均に比べると老朽化が進行している。しかし管路更新率は類似団体及び全国の平均より高い水準となっており、積極的に老朽管の更新に取り組んでいる。今後も世代間の公平性を保つため、企業債や出資金を活用し、計画的に更新を進める。</t>
    </r>
    <rPh sb="56" eb="57">
      <t>オヨ</t>
    </rPh>
    <rPh sb="58" eb="60">
      <t>ユウシュウ</t>
    </rPh>
    <rPh sb="60" eb="62">
      <t>スイリョウ</t>
    </rPh>
    <rPh sb="214" eb="216">
      <t>キンリン</t>
    </rPh>
    <rPh sb="216" eb="219">
      <t>ジギョウタイ</t>
    </rPh>
    <rPh sb="221" eb="223">
      <t>キョウドウ</t>
    </rPh>
    <rPh sb="223" eb="225">
      <t>リヨウ</t>
    </rPh>
    <rPh sb="226" eb="228">
      <t>ケントウ</t>
    </rPh>
    <rPh sb="231" eb="232">
      <t>スス</t>
    </rPh>
    <rPh sb="263" eb="264">
      <t>オオ</t>
    </rPh>
    <rPh sb="266" eb="26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</si>
</sst>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6999999999999993"/>
      <color theme="1"/>
      <name val="ＭＳ ゴシック"/>
      <family val="3"/>
      <charset val="128"/>
    </font>
    <font>
      <sz val="9.699999999999999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1.07</c:v>
                </c:pt>
                <c:pt idx="2">
                  <c:v>1.26</c:v>
                </c:pt>
                <c:pt idx="3">
                  <c:v>1.1399999999999999</c:v>
                </c:pt>
                <c:pt idx="4">
                  <c:v>1.06</c:v>
                </c:pt>
              </c:numCache>
            </c:numRef>
          </c:val>
          <c:extLst>
            <c:ext xmlns:c16="http://schemas.microsoft.com/office/drawing/2014/chart" uri="{C3380CC4-5D6E-409C-BE32-E72D297353CC}">
              <c16:uniqueId val="{00000000-150A-4058-A3EC-0E61C675F0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150A-4058-A3EC-0E61C675F0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57.43</c:v>
                </c:pt>
                <c:pt idx="1">
                  <c:v>57.43</c:v>
                </c:pt>
                <c:pt idx="2">
                  <c:v>56.23</c:v>
                </c:pt>
                <c:pt idx="3">
                  <c:v>55.24</c:v>
                </c:pt>
                <c:pt idx="4">
                  <c:v>56.89</c:v>
                </c:pt>
              </c:numCache>
            </c:numRef>
          </c:val>
          <c:extLst>
            <c:ext xmlns:c16="http://schemas.microsoft.com/office/drawing/2014/chart" uri="{C3380CC4-5D6E-409C-BE32-E72D297353CC}">
              <c16:uniqueId val="{00000000-D072-4E19-982F-88D32FCB70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D072-4E19-982F-88D32FCB70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93.98</c:v>
                </c:pt>
                <c:pt idx="1">
                  <c:v>93.24</c:v>
                </c:pt>
                <c:pt idx="2">
                  <c:v>94.12</c:v>
                </c:pt>
                <c:pt idx="3">
                  <c:v>94.46</c:v>
                </c:pt>
                <c:pt idx="4">
                  <c:v>92.98</c:v>
                </c:pt>
              </c:numCache>
            </c:numRef>
          </c:val>
          <c:extLst>
            <c:ext xmlns:c16="http://schemas.microsoft.com/office/drawing/2014/chart" uri="{C3380CC4-5D6E-409C-BE32-E72D297353CC}">
              <c16:uniqueId val="{00000000-5EC3-4827-B7B9-22B5324E40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5EC3-4827-B7B9-22B5324E40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113.5</c:v>
                </c:pt>
                <c:pt idx="1">
                  <c:v>113.77</c:v>
                </c:pt>
                <c:pt idx="2">
                  <c:v>111.84</c:v>
                </c:pt>
                <c:pt idx="3">
                  <c:v>111.01</c:v>
                </c:pt>
                <c:pt idx="4">
                  <c:v>108.42</c:v>
                </c:pt>
              </c:numCache>
            </c:numRef>
          </c:val>
          <c:extLst>
            <c:ext xmlns:c16="http://schemas.microsoft.com/office/drawing/2014/chart" uri="{C3380CC4-5D6E-409C-BE32-E72D297353CC}">
              <c16:uniqueId val="{00000000-FC84-4D81-818F-9986B83DA8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C84-4D81-818F-9986B83DA8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45.87</c:v>
                </c:pt>
                <c:pt idx="1">
                  <c:v>46.97</c:v>
                </c:pt>
                <c:pt idx="2">
                  <c:v>45.39</c:v>
                </c:pt>
                <c:pt idx="3">
                  <c:v>44.05</c:v>
                </c:pt>
                <c:pt idx="4">
                  <c:v>45.34</c:v>
                </c:pt>
              </c:numCache>
            </c:numRef>
          </c:val>
          <c:extLst>
            <c:ext xmlns:c16="http://schemas.microsoft.com/office/drawing/2014/chart" uri="{C3380CC4-5D6E-409C-BE32-E72D297353CC}">
              <c16:uniqueId val="{00000000-473E-4B6C-9C5B-F7F3DDD53C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473E-4B6C-9C5B-F7F3DDD53C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34.549999999999997</c:v>
                </c:pt>
                <c:pt idx="1">
                  <c:v>26.17</c:v>
                </c:pt>
                <c:pt idx="2">
                  <c:v>27.52</c:v>
                </c:pt>
                <c:pt idx="3">
                  <c:v>28.55</c:v>
                </c:pt>
                <c:pt idx="4">
                  <c:v>29.68</c:v>
                </c:pt>
              </c:numCache>
            </c:numRef>
          </c:val>
          <c:extLst>
            <c:ext xmlns:c16="http://schemas.microsoft.com/office/drawing/2014/chart" uri="{C3380CC4-5D6E-409C-BE32-E72D297353CC}">
              <c16:uniqueId val="{00000000-B3A5-4974-AAA1-D335C7FA40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3A5-4974-AAA1-D335C7FA40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3-4AD1-9CE4-6BC3D2390B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0DF3-4AD1-9CE4-6BC3D2390B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324.33999999999997</c:v>
                </c:pt>
                <c:pt idx="1">
                  <c:v>251.96</c:v>
                </c:pt>
                <c:pt idx="2">
                  <c:v>248.71</c:v>
                </c:pt>
                <c:pt idx="3">
                  <c:v>270.89</c:v>
                </c:pt>
                <c:pt idx="4">
                  <c:v>260.45</c:v>
                </c:pt>
              </c:numCache>
            </c:numRef>
          </c:val>
          <c:extLst>
            <c:ext xmlns:c16="http://schemas.microsoft.com/office/drawing/2014/chart" uri="{C3380CC4-5D6E-409C-BE32-E72D297353CC}">
              <c16:uniqueId val="{00000000-E8C9-431F-B7C1-3506B70F5A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E8C9-431F-B7C1-3506B70F5A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248.59</c:v>
                </c:pt>
                <c:pt idx="1">
                  <c:v>252.89</c:v>
                </c:pt>
                <c:pt idx="2">
                  <c:v>271.68</c:v>
                </c:pt>
                <c:pt idx="3">
                  <c:v>265.73</c:v>
                </c:pt>
                <c:pt idx="4">
                  <c:v>267.62</c:v>
                </c:pt>
              </c:numCache>
            </c:numRef>
          </c:val>
          <c:extLst>
            <c:ext xmlns:c16="http://schemas.microsoft.com/office/drawing/2014/chart" uri="{C3380CC4-5D6E-409C-BE32-E72D297353CC}">
              <c16:uniqueId val="{00000000-E7EB-418B-90C6-8B5FFDB1CC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E7EB-418B-90C6-8B5FFDB1CC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107.55</c:v>
                </c:pt>
                <c:pt idx="1">
                  <c:v>107.11</c:v>
                </c:pt>
                <c:pt idx="2">
                  <c:v>105.62</c:v>
                </c:pt>
                <c:pt idx="3">
                  <c:v>104.4</c:v>
                </c:pt>
                <c:pt idx="4">
                  <c:v>94.56</c:v>
                </c:pt>
              </c:numCache>
            </c:numRef>
          </c:val>
          <c:extLst>
            <c:ext xmlns:c16="http://schemas.microsoft.com/office/drawing/2014/chart" uri="{C3380CC4-5D6E-409C-BE32-E72D297353CC}">
              <c16:uniqueId val="{00000000-BFED-44FF-B3C5-FBDB57F834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BFED-44FF-B3C5-FBDB57F834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159.88</c:v>
                </c:pt>
                <c:pt idx="1">
                  <c:v>160.25</c:v>
                </c:pt>
                <c:pt idx="2">
                  <c:v>161.76</c:v>
                </c:pt>
                <c:pt idx="3">
                  <c:v>162.30000000000001</c:v>
                </c:pt>
                <c:pt idx="4">
                  <c:v>165.3</c:v>
                </c:pt>
              </c:numCache>
            </c:numRef>
          </c:val>
          <c:extLst>
            <c:ext xmlns:c16="http://schemas.microsoft.com/office/drawing/2014/chart" uri="{C3380CC4-5D6E-409C-BE32-E72D297353CC}">
              <c16:uniqueId val="{00000000-4F71-4318-B030-84CCE5C58A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4F71-4318-B030-84CCE5C58A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453125" defaultRowHeight="13" x14ac:dyDescent="0.2"/>
  <cols>
    <col min="1" max="1" width="2.453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大阪府　八尾市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265269</v>
      </c>
      <c r="AM8" s="61"/>
      <c r="AN8" s="61"/>
      <c r="AO8" s="61"/>
      <c r="AP8" s="61"/>
      <c r="AQ8" s="61"/>
      <c r="AR8" s="61"/>
      <c r="AS8" s="61"/>
      <c r="AT8" s="52">
        <f>データ!$S$6</f>
        <v>41.72</v>
      </c>
      <c r="AU8" s="53"/>
      <c r="AV8" s="53"/>
      <c r="AW8" s="53"/>
      <c r="AX8" s="53"/>
      <c r="AY8" s="53"/>
      <c r="AZ8" s="53"/>
      <c r="BA8" s="53"/>
      <c r="BB8" s="54">
        <f>データ!$T$6</f>
        <v>6358.32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58.58</v>
      </c>
      <c r="J10" s="53"/>
      <c r="K10" s="53"/>
      <c r="L10" s="53"/>
      <c r="M10" s="53"/>
      <c r="N10" s="53"/>
      <c r="O10" s="64"/>
      <c r="P10" s="54">
        <f>データ!$P$6</f>
        <v>99.98</v>
      </c>
      <c r="Q10" s="54"/>
      <c r="R10" s="54"/>
      <c r="S10" s="54"/>
      <c r="T10" s="54"/>
      <c r="U10" s="54"/>
      <c r="V10" s="54"/>
      <c r="W10" s="61">
        <f>データ!$Q$6</f>
        <v>2772</v>
      </c>
      <c r="X10" s="61"/>
      <c r="Y10" s="61"/>
      <c r="Z10" s="61"/>
      <c r="AA10" s="61"/>
      <c r="AB10" s="61"/>
      <c r="AC10" s="61"/>
      <c r="AD10" s="2"/>
      <c r="AE10" s="2"/>
      <c r="AF10" s="2"/>
      <c r="AG10" s="2"/>
      <c r="AH10" s="4"/>
      <c r="AI10" s="4"/>
      <c r="AJ10" s="4"/>
      <c r="AK10" s="4"/>
      <c r="AL10" s="61">
        <f>データ!$U$6</f>
        <v>265343</v>
      </c>
      <c r="AM10" s="61"/>
      <c r="AN10" s="61"/>
      <c r="AO10" s="61"/>
      <c r="AP10" s="61"/>
      <c r="AQ10" s="61"/>
      <c r="AR10" s="61"/>
      <c r="AS10" s="61"/>
      <c r="AT10" s="52">
        <f>データ!$V$6</f>
        <v>35.82</v>
      </c>
      <c r="AU10" s="53"/>
      <c r="AV10" s="53"/>
      <c r="AW10" s="53"/>
      <c r="AX10" s="53"/>
      <c r="AY10" s="53"/>
      <c r="AZ10" s="53"/>
      <c r="BA10" s="53"/>
      <c r="BB10" s="54">
        <f>データ!$W$6</f>
        <v>7407.68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111</v>
      </c>
      <c r="BM16" s="82"/>
      <c r="BN16" s="82"/>
      <c r="BO16" s="82"/>
      <c r="BP16" s="82"/>
      <c r="BQ16" s="82"/>
      <c r="BR16" s="82"/>
      <c r="BS16" s="82"/>
      <c r="BT16" s="82"/>
      <c r="BU16" s="82"/>
      <c r="BV16" s="82"/>
      <c r="BW16" s="82"/>
      <c r="BX16" s="82"/>
      <c r="BY16" s="82"/>
      <c r="BZ16" s="8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112</v>
      </c>
      <c r="BM47" s="82"/>
      <c r="BN47" s="82"/>
      <c r="BO47" s="82"/>
      <c r="BP47" s="82"/>
      <c r="BQ47" s="82"/>
      <c r="BR47" s="82"/>
      <c r="BS47" s="82"/>
      <c r="BT47" s="82"/>
      <c r="BU47" s="82"/>
      <c r="BV47" s="82"/>
      <c r="BW47" s="82"/>
      <c r="BX47" s="82"/>
      <c r="BY47" s="82"/>
      <c r="BZ47" s="8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fNLATt0ROdvdc4eICZ2yV67MIFqDNdzEEgJiEGa58i5b2OEZ9DAEdlUeU0CZWSkmrCK5H1v1zfoaDNKjC8FWw==" saltValue="oIeGemRA0mTacmYU8XNN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272124</v>
      </c>
      <c r="D6" s="34">
        <f t="shared" si="3"/>
        <v>46</v>
      </c>
      <c r="E6" s="34">
        <f t="shared" si="3"/>
        <v>1</v>
      </c>
      <c r="F6" s="34">
        <f t="shared" si="3"/>
        <v>0</v>
      </c>
      <c r="G6" s="34">
        <f t="shared" si="3"/>
        <v>1</v>
      </c>
      <c r="H6" s="34" t="str">
        <f t="shared" si="3"/>
        <v>大阪府　八尾市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58.58</v>
      </c>
      <c r="P6" s="35">
        <f t="shared" si="3"/>
        <v>99.98</v>
      </c>
      <c r="Q6" s="35">
        <f t="shared" si="3"/>
        <v>2772</v>
      </c>
      <c r="R6" s="35">
        <f t="shared" si="3"/>
        <v>265269</v>
      </c>
      <c r="S6" s="35">
        <f t="shared" si="3"/>
        <v>41.72</v>
      </c>
      <c r="T6" s="35">
        <f t="shared" si="3"/>
        <v>6358.32</v>
      </c>
      <c r="U6" s="35">
        <f t="shared" si="3"/>
        <v>265343</v>
      </c>
      <c r="V6" s="35">
        <f t="shared" si="3"/>
        <v>35.82</v>
      </c>
      <c r="W6" s="35">
        <f t="shared" si="3"/>
        <v>7407.68</v>
      </c>
      <c r="X6" s="36">
        <f>IF(X7="",NA(),X7)</f>
        <v>113.5</v>
      </c>
      <c r="Y6" s="36">
        <f t="shared" ref="Y6:AG6" si="4">IF(Y7="",NA(),Y7)</f>
        <v>113.77</v>
      </c>
      <c r="Z6" s="36">
        <f t="shared" si="4"/>
        <v>111.84</v>
      </c>
      <c r="AA6" s="36">
        <f t="shared" si="4"/>
        <v>111.01</v>
      </c>
      <c r="AB6" s="36">
        <f t="shared" si="4"/>
        <v>108.42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324.33999999999997</v>
      </c>
      <c r="AU6" s="36">
        <f t="shared" ref="AU6:BC6" si="6">IF(AU7="",NA(),AU7)</f>
        <v>251.96</v>
      </c>
      <c r="AV6" s="36">
        <f t="shared" si="6"/>
        <v>248.71</v>
      </c>
      <c r="AW6" s="36">
        <f t="shared" si="6"/>
        <v>270.89</v>
      </c>
      <c r="AX6" s="36">
        <f t="shared" si="6"/>
        <v>260.45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248.59</v>
      </c>
      <c r="BF6" s="36">
        <f t="shared" ref="BF6:BN6" si="7">IF(BF7="",NA(),BF7)</f>
        <v>252.89</v>
      </c>
      <c r="BG6" s="36">
        <f t="shared" si="7"/>
        <v>271.68</v>
      </c>
      <c r="BH6" s="36">
        <f t="shared" si="7"/>
        <v>265.73</v>
      </c>
      <c r="BI6" s="36">
        <f t="shared" si="7"/>
        <v>267.62</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107.55</v>
      </c>
      <c r="BQ6" s="36">
        <f t="shared" ref="BQ6:BY6" si="8">IF(BQ7="",NA(),BQ7)</f>
        <v>107.11</v>
      </c>
      <c r="BR6" s="36">
        <f t="shared" si="8"/>
        <v>105.62</v>
      </c>
      <c r="BS6" s="36">
        <f t="shared" si="8"/>
        <v>104.4</v>
      </c>
      <c r="BT6" s="36">
        <f t="shared" si="8"/>
        <v>94.56</v>
      </c>
      <c r="BU6" s="36">
        <f t="shared" si="8"/>
        <v>107.61</v>
      </c>
      <c r="BV6" s="36">
        <f t="shared" si="8"/>
        <v>106.02</v>
      </c>
      <c r="BW6" s="36">
        <f t="shared" si="8"/>
        <v>104.84</v>
      </c>
      <c r="BX6" s="36">
        <f t="shared" si="8"/>
        <v>106.11</v>
      </c>
      <c r="BY6" s="36">
        <f t="shared" si="8"/>
        <v>103.75</v>
      </c>
      <c r="BZ6" s="35" t="str">
        <f>IF(BZ7="","",IF(BZ7="-","【-】","【"&amp;SUBSTITUTE(TEXT(BZ7,"#,##0.00"),"-","△")&amp;"】"))</f>
        <v>【100.05】</v>
      </c>
      <c r="CA6" s="36">
        <f>IF(CA7="",NA(),CA7)</f>
        <v>159.88</v>
      </c>
      <c r="CB6" s="36">
        <f t="shared" ref="CB6:CJ6" si="9">IF(CB7="",NA(),CB7)</f>
        <v>160.25</v>
      </c>
      <c r="CC6" s="36">
        <f t="shared" si="9"/>
        <v>161.76</v>
      </c>
      <c r="CD6" s="36">
        <f t="shared" si="9"/>
        <v>162.30000000000001</v>
      </c>
      <c r="CE6" s="36">
        <f t="shared" si="9"/>
        <v>165.3</v>
      </c>
      <c r="CF6" s="36">
        <f t="shared" si="9"/>
        <v>155.69</v>
      </c>
      <c r="CG6" s="36">
        <f t="shared" si="9"/>
        <v>158.6</v>
      </c>
      <c r="CH6" s="36">
        <f t="shared" si="9"/>
        <v>161.82</v>
      </c>
      <c r="CI6" s="36">
        <f t="shared" si="9"/>
        <v>161.03</v>
      </c>
      <c r="CJ6" s="36">
        <f t="shared" si="9"/>
        <v>159.93</v>
      </c>
      <c r="CK6" s="35" t="str">
        <f>IF(CK7="","",IF(CK7="-","【-】","【"&amp;SUBSTITUTE(TEXT(CK7,"#,##0.00"),"-","△")&amp;"】"))</f>
        <v>【166.40】</v>
      </c>
      <c r="CL6" s="36">
        <f>IF(CL7="",NA(),CL7)</f>
        <v>57.43</v>
      </c>
      <c r="CM6" s="36">
        <f t="shared" ref="CM6:CU6" si="10">IF(CM7="",NA(),CM7)</f>
        <v>57.43</v>
      </c>
      <c r="CN6" s="36">
        <f t="shared" si="10"/>
        <v>56.23</v>
      </c>
      <c r="CO6" s="36">
        <f t="shared" si="10"/>
        <v>55.24</v>
      </c>
      <c r="CP6" s="36">
        <f t="shared" si="10"/>
        <v>56.89</v>
      </c>
      <c r="CQ6" s="36">
        <f t="shared" si="10"/>
        <v>62.46</v>
      </c>
      <c r="CR6" s="36">
        <f t="shared" si="10"/>
        <v>62.88</v>
      </c>
      <c r="CS6" s="36">
        <f t="shared" si="10"/>
        <v>62.32</v>
      </c>
      <c r="CT6" s="36">
        <f t="shared" si="10"/>
        <v>61.71</v>
      </c>
      <c r="CU6" s="36">
        <f t="shared" si="10"/>
        <v>63.12</v>
      </c>
      <c r="CV6" s="35" t="str">
        <f>IF(CV7="","",IF(CV7="-","【-】","【"&amp;SUBSTITUTE(TEXT(CV7,"#,##0.00"),"-","△")&amp;"】"))</f>
        <v>【60.69】</v>
      </c>
      <c r="CW6" s="36">
        <f>IF(CW7="",NA(),CW7)</f>
        <v>93.98</v>
      </c>
      <c r="CX6" s="36">
        <f t="shared" ref="CX6:DF6" si="11">IF(CX7="",NA(),CX7)</f>
        <v>93.24</v>
      </c>
      <c r="CY6" s="36">
        <f t="shared" si="11"/>
        <v>94.12</v>
      </c>
      <c r="CZ6" s="36">
        <f t="shared" si="11"/>
        <v>94.46</v>
      </c>
      <c r="DA6" s="36">
        <f t="shared" si="11"/>
        <v>92.98</v>
      </c>
      <c r="DB6" s="36">
        <f t="shared" si="11"/>
        <v>90.62</v>
      </c>
      <c r="DC6" s="36">
        <f t="shared" si="11"/>
        <v>90.13</v>
      </c>
      <c r="DD6" s="36">
        <f t="shared" si="11"/>
        <v>90.19</v>
      </c>
      <c r="DE6" s="36">
        <f t="shared" si="11"/>
        <v>90.03</v>
      </c>
      <c r="DF6" s="36">
        <f t="shared" si="11"/>
        <v>90.09</v>
      </c>
      <c r="DG6" s="35" t="str">
        <f>IF(DG7="","",IF(DG7="-","【-】","【"&amp;SUBSTITUTE(TEXT(DG7,"#,##0.00"),"-","△")&amp;"】"))</f>
        <v>【89.82】</v>
      </c>
      <c r="DH6" s="36">
        <f>IF(DH7="",NA(),DH7)</f>
        <v>45.87</v>
      </c>
      <c r="DI6" s="36">
        <f t="shared" ref="DI6:DQ6" si="12">IF(DI7="",NA(),DI7)</f>
        <v>46.97</v>
      </c>
      <c r="DJ6" s="36">
        <f t="shared" si="12"/>
        <v>45.39</v>
      </c>
      <c r="DK6" s="36">
        <f t="shared" si="12"/>
        <v>44.05</v>
      </c>
      <c r="DL6" s="36">
        <f t="shared" si="12"/>
        <v>45.34</v>
      </c>
      <c r="DM6" s="36">
        <f t="shared" si="12"/>
        <v>48.01</v>
      </c>
      <c r="DN6" s="36">
        <f t="shared" si="12"/>
        <v>48.01</v>
      </c>
      <c r="DO6" s="36">
        <f t="shared" si="12"/>
        <v>48.86</v>
      </c>
      <c r="DP6" s="36">
        <f t="shared" si="12"/>
        <v>49.6</v>
      </c>
      <c r="DQ6" s="36">
        <f t="shared" si="12"/>
        <v>50.31</v>
      </c>
      <c r="DR6" s="35" t="str">
        <f>IF(DR7="","",IF(DR7="-","【-】","【"&amp;SUBSTITUTE(TEXT(DR7,"#,##0.00"),"-","△")&amp;"】"))</f>
        <v>【50.19】</v>
      </c>
      <c r="DS6" s="36">
        <f>IF(DS7="",NA(),DS7)</f>
        <v>34.549999999999997</v>
      </c>
      <c r="DT6" s="36">
        <f t="shared" ref="DT6:EB6" si="13">IF(DT7="",NA(),DT7)</f>
        <v>26.17</v>
      </c>
      <c r="DU6" s="36">
        <f t="shared" si="13"/>
        <v>27.52</v>
      </c>
      <c r="DV6" s="36">
        <f t="shared" si="13"/>
        <v>28.55</v>
      </c>
      <c r="DW6" s="36">
        <f t="shared" si="13"/>
        <v>29.68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0.83</v>
      </c>
      <c r="EE6" s="36">
        <f t="shared" ref="EE6:EM6" si="14">IF(EE7="",NA(),EE7)</f>
        <v>1.07</v>
      </c>
      <c r="EF6" s="36">
        <f t="shared" si="14"/>
        <v>1.26</v>
      </c>
      <c r="EG6" s="36">
        <f t="shared" si="14"/>
        <v>1.1399999999999999</v>
      </c>
      <c r="EH6" s="36">
        <f t="shared" si="14"/>
        <v>1.06</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272124</v>
      </c>
      <c r="D7" s="38">
        <v>46</v>
      </c>
      <c r="E7" s="38">
        <v>1</v>
      </c>
      <c r="F7" s="38">
        <v>0</v>
      </c>
      <c r="G7" s="38">
        <v>1</v>
      </c>
      <c r="H7" s="38" t="s">
        <v>93</v>
      </c>
      <c r="I7" s="38" t="s">
        <v>94</v>
      </c>
      <c r="J7" s="38" t="s">
        <v>95</v>
      </c>
      <c r="K7" s="38" t="s">
        <v>96</v>
      </c>
      <c r="L7" s="38" t="s">
        <v>97</v>
      </c>
      <c r="M7" s="38" t="s">
        <v>98</v>
      </c>
      <c r="N7" s="39" t="s">
        <v>99</v>
      </c>
      <c r="O7" s="39">
        <v>58.58</v>
      </c>
      <c r="P7" s="39">
        <v>99.98</v>
      </c>
      <c r="Q7" s="39">
        <v>2772</v>
      </c>
      <c r="R7" s="39">
        <v>265269</v>
      </c>
      <c r="S7" s="39">
        <v>41.72</v>
      </c>
      <c r="T7" s="39">
        <v>6358.32</v>
      </c>
      <c r="U7" s="39">
        <v>265343</v>
      </c>
      <c r="V7" s="39">
        <v>35.82</v>
      </c>
      <c r="W7" s="39">
        <v>7407.68</v>
      </c>
      <c r="X7" s="39">
        <v>113.5</v>
      </c>
      <c r="Y7" s="39">
        <v>113.77</v>
      </c>
      <c r="Z7" s="39">
        <v>111.84</v>
      </c>
      <c r="AA7" s="39">
        <v>111.01</v>
      </c>
      <c r="AB7" s="39">
        <v>108.42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324.33999999999997</v>
      </c>
      <c r="AU7" s="39">
        <v>251.96</v>
      </c>
      <c r="AV7" s="39">
        <v>248.71</v>
      </c>
      <c r="AW7" s="39">
        <v>270.89</v>
      </c>
      <c r="AX7" s="39">
        <v>260.45</v>
      </c>
      <c r="AY7" s="39">
        <v>311.99</v>
      </c>
      <c r="AZ7" s="39">
        <v>307.83</v>
      </c>
      <c r="BA7" s="39">
        <v>318.89</v>
      </c>
      <c r="BB7" s="39">
        <v>309.10000000000002</v>
      </c>
      <c r="BC7" s="39">
        <v>306.08</v>
      </c>
      <c r="BD7" s="39">
        <v>260.31</v>
      </c>
      <c r="BE7" s="39">
        <v>248.59</v>
      </c>
      <c r="BF7" s="39">
        <v>252.89</v>
      </c>
      <c r="BG7" s="39">
        <v>271.68</v>
      </c>
      <c r="BH7" s="39">
        <v>265.73</v>
      </c>
      <c r="BI7" s="39">
        <v>267.62</v>
      </c>
      <c r="BJ7" s="39">
        <v>291.77999999999997</v>
      </c>
      <c r="BK7" s="39">
        <v>295.44</v>
      </c>
      <c r="BL7" s="39">
        <v>290.07</v>
      </c>
      <c r="BM7" s="39">
        <v>290.42</v>
      </c>
      <c r="BN7" s="39">
        <v>294.66000000000003</v>
      </c>
      <c r="BO7" s="39">
        <v>275.67</v>
      </c>
      <c r="BP7" s="39">
        <v>107.55</v>
      </c>
      <c r="BQ7" s="39">
        <v>107.11</v>
      </c>
      <c r="BR7" s="39">
        <v>105.62</v>
      </c>
      <c r="BS7" s="39">
        <v>104.4</v>
      </c>
      <c r="BT7" s="39">
        <v>94.56</v>
      </c>
      <c r="BU7" s="39">
        <v>107.61</v>
      </c>
      <c r="BV7" s="39">
        <v>106.02</v>
      </c>
      <c r="BW7" s="39">
        <v>104.84</v>
      </c>
      <c r="BX7" s="39">
        <v>106.11</v>
      </c>
      <c r="BY7" s="39">
        <v>103.75</v>
      </c>
      <c r="BZ7" s="39">
        <v>100.05</v>
      </c>
      <c r="CA7" s="39">
        <v>159.88</v>
      </c>
      <c r="CB7" s="39">
        <v>160.25</v>
      </c>
      <c r="CC7" s="39">
        <v>161.76</v>
      </c>
      <c r="CD7" s="39">
        <v>162.30000000000001</v>
      </c>
      <c r="CE7" s="39">
        <v>165.3</v>
      </c>
      <c r="CF7" s="39">
        <v>155.69</v>
      </c>
      <c r="CG7" s="39">
        <v>158.6</v>
      </c>
      <c r="CH7" s="39">
        <v>161.82</v>
      </c>
      <c r="CI7" s="39">
        <v>161.03</v>
      </c>
      <c r="CJ7" s="39">
        <v>159.93</v>
      </c>
      <c r="CK7" s="39">
        <v>166.4</v>
      </c>
      <c r="CL7" s="39">
        <v>57.43</v>
      </c>
      <c r="CM7" s="39">
        <v>57.43</v>
      </c>
      <c r="CN7" s="39">
        <v>56.23</v>
      </c>
      <c r="CO7" s="39">
        <v>55.24</v>
      </c>
      <c r="CP7" s="39">
        <v>56.89</v>
      </c>
      <c r="CQ7" s="39">
        <v>62.46</v>
      </c>
      <c r="CR7" s="39">
        <v>62.88</v>
      </c>
      <c r="CS7" s="39">
        <v>62.32</v>
      </c>
      <c r="CT7" s="39">
        <v>61.71</v>
      </c>
      <c r="CU7" s="39">
        <v>63.12</v>
      </c>
      <c r="CV7" s="39">
        <v>60.69</v>
      </c>
      <c r="CW7" s="39">
        <v>93.98</v>
      </c>
      <c r="CX7" s="39">
        <v>93.24</v>
      </c>
      <c r="CY7" s="39">
        <v>94.12</v>
      </c>
      <c r="CZ7" s="39">
        <v>94.46</v>
      </c>
      <c r="DA7" s="39">
        <v>92.98</v>
      </c>
      <c r="DB7" s="39">
        <v>90.62</v>
      </c>
      <c r="DC7" s="39">
        <v>90.13</v>
      </c>
      <c r="DD7" s="39">
        <v>90.19</v>
      </c>
      <c r="DE7" s="39">
        <v>90.03</v>
      </c>
      <c r="DF7" s="39">
        <v>90.09</v>
      </c>
      <c r="DG7" s="39">
        <v>89.82</v>
      </c>
      <c r="DH7" s="39">
        <v>45.87</v>
      </c>
      <c r="DI7" s="39">
        <v>46.97</v>
      </c>
      <c r="DJ7" s="39">
        <v>45.39</v>
      </c>
      <c r="DK7" s="39">
        <v>44.05</v>
      </c>
      <c r="DL7" s="39">
        <v>45.34</v>
      </c>
      <c r="DM7" s="39">
        <v>48.01</v>
      </c>
      <c r="DN7" s="39">
        <v>48.01</v>
      </c>
      <c r="DO7" s="39">
        <v>48.86</v>
      </c>
      <c r="DP7" s="39">
        <v>49.6</v>
      </c>
      <c r="DQ7" s="39">
        <v>50.31</v>
      </c>
      <c r="DR7" s="39">
        <v>50.19</v>
      </c>
      <c r="DS7" s="39">
        <v>34.549999999999997</v>
      </c>
      <c r="DT7" s="39">
        <v>26.17</v>
      </c>
      <c r="DU7" s="39">
        <v>27.52</v>
      </c>
      <c r="DV7" s="39">
        <v>28.55</v>
      </c>
      <c r="DW7" s="39">
        <v>29.68</v>
      </c>
      <c r="DX7" s="39">
        <v>16.170000000000002</v>
      </c>
      <c r="DY7" s="39">
        <v>16.600000000000001</v>
      </c>
      <c r="DZ7" s="39">
        <v>18.510000000000002</v>
      </c>
      <c r="EA7" s="39">
        <v>20.49</v>
      </c>
      <c r="EB7" s="39">
        <v>21.34</v>
      </c>
      <c r="EC7" s="39">
        <v>20.63</v>
      </c>
      <c r="ED7" s="39">
        <v>0.83</v>
      </c>
      <c r="EE7" s="39">
        <v>1.07</v>
      </c>
      <c r="EF7" s="39">
        <v>1.26</v>
      </c>
      <c r="EG7" s="39">
        <v>1.1399999999999999</v>
      </c>
      <c r="EH7" s="39">
        <v>1.06</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雅通</dc:creator>
  <cp:lastModifiedBy>西田　皓輔</cp:lastModifiedBy>
  <cp:lastPrinted>2022-02-03T04:54:59Z</cp:lastPrinted>
  <dcterms:created xsi:type="dcterms:W3CDTF">2022-02-03T04:49:03Z</dcterms:created>
  <dcterms:modified xsi:type="dcterms:W3CDTF">2022-02-04T02:05:54Z</dcterms:modified>
</cp:coreProperties>
</file>