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2 茨木市○\"/>
    </mc:Choice>
  </mc:AlternateContent>
  <workbookProtection workbookAlgorithmName="SHA-512" workbookHashValue="IBvUIf+2JKcsSdLeH062XIZWwrKSQYLIR6LppR0ulgK+gTjAlJ6DCg2K7jSaAJei9okq0Jc8hv3xIAnbdKjKeQ==" workbookSaltValue="HSabquNH/zOgjySOUyynWg==" workbookSpinCount="100000" lockStructure="1"/>
  <bookViews>
    <workbookView xWindow="-105" yWindow="-105" windowWidth="23250" windowHeight="125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<sst xmlns="http://schemas.openxmlformats.org/spreadsheetml/2006/main" count="258" uniqueCount="118">
  <si>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</si>
  <si>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</si>
  <si>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</si>
  <si>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</si>
  <si>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</si>
  <si>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</si>
  <si>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</si>
  <si>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</si>
  <si>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</si>
  <si>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</si>
  <si>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</si>
  <si>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</si>
  <si>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</si>
  <si>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</si>
  <si>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</si>
  <si>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</si>
  <si>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</si>
  <si>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</si>
  <si>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</si>
  <si>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</si>
  <si>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</si>
  <si>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</si>
  <si>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</si>
  <si>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</si>
  <si>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</si>
  <si>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</si>
  <si>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</si>
  <si>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</si>
  <si>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</si>
  <si>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</si>
  <si>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</si>
  <si>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</si>
  <si>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</si>
  <si>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</si>
  <si>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</si>
  <si>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</si>
  <si>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</si>
  <si>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</si>
  <si>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</si>
  <si>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</si>
  <si>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</si>
  <si>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</si>
  <si>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</si>
  <si>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</si>
  <si>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</si>
  <si>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</si>
  <si>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</si>
  <si>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</si>
  <si>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</si>
  <si>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</si>
  <si>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</si>
  <si>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</si>
  <si>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</si>
  <si>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</si>
  <si>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</si>
  <si>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</si>
  <si>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</si>
  <si>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</si>
  <si>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</si>
  <si>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</si>
  <si>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</si>
  <si>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</si>
  <si>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</si>
  <si>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</si>
  <si>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</si>
  <si>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</si>
  <si>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</si>
  <si>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</si>
  <si>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</si>
  <si>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</si>
  <si>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</si>
  <si>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</si>
  <si>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</si>
  <si>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</si>
  <si>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</si>
  <si>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</si>
  <si>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</si>
  <si>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</si>
  <si>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</si>
  <si>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</si>
  <si>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</si>
  <si>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</si>
  <si>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</si>
  <si>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</si>
  <si>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</si>
  <si>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</si>
  <si>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</si>
  <si>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</si>
  <si>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</si>
  <si>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</si>
  <si>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</si>
  <si>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</si>
  <si>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</si>
  <si>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</si>
  <si>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</si>
  <si>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</si>
  <si>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</si>
  <si>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</si>
  <si>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</si>
  <si>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</si>
  <si>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</si>
  <si>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</si>
  <si>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</si>
  <si>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</si>
  <si>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</si>
  <si>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</si>
  <si>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</si>
  <si>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</si>
  <si>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</si>
  <si>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</si>
  <si>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</si>
  <si>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</si>
  <si>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</si>
  <si>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</si>
  <si>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</si>
  <si>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が年々上昇しているが、これは多くの公設浄化槽が平成25年度以降に設置していることから減価償却累計額が増加しているためである。そのため、当面耐用年数を迎える公設浄化槽はほとんどない。
　浄化槽事業のため③管渠改善率の対象となる管渠はない。</t>
    <phoneticPr fontId="4"/>
  </si>
  <si>
    <t>　公共下水道事業と比較すると経費回収率の悪い状況が続くものと考えるが、地方公共団体の責務である一般廃棄物の処理及び一般会計側の経費の縮減を考えると市全体の利益となり、その会計上の不足額についても一般会計側のメリット部分について費用の負担を求め、経営の安定化を図っている。市全体の利益となる事業であり、早期の普及率の向上を目指す。</t>
    <phoneticPr fontId="4"/>
  </si>
  <si>
    <t>　平成25年度から事業を開始し、令和２年度において、類似団体平均値と比較すると、効率的な事業運営の観点では、①経常収支比率及び⑧水洗化率はやや高い水準にある。⑥汚水処理原価については高い水準であるが、これは事業が小規模でありスケールメリットが生かせず、維持管理費が高く事業投資に費用がかかるためである。
　経営の健全性の観点では、類似団体平均値と比較して⑤経費回収率・③流動比率は低い水準にあり、②累積欠損金比率は高い水準にある。これは、事業規模が小さく、汚水処理単価が高くなる反面、使用料を下水道使用料に合わせているためであるが、維持管理費を抑えていく努力は必要である。
　他に、④企業債残高対事業規模比率については、類似団体平均値と比較して事業開始から日が浅いため高い水準であることから、投資規模が使用料水準と比較して過大なものになっている。
　なお、⑦施設利用率については、汚水処理施設を保有していないため、該当数値はない。</t>
    <rPh sb="61" eb="62">
      <t>オヨ</t>
    </rPh>
    <rPh sb="314" eb="317">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</si>
</sst>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E9-447E-9565-D336F5F0FD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FE9-447E-9565-D336F5F0FD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E7-4523-B7B0-5C612E87EC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65E7-4523-B7B0-5C612E87EC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94.32</c:v>
                </c:pt>
                <c:pt idx="1">
                  <c:v>94.91</c:v>
                </c:pt>
                <c:pt idx="2">
                  <c:v>97.51</c:v>
                </c:pt>
                <c:pt idx="3">
                  <c:v>96.9</c:v>
                </c:pt>
                <c:pt idx="4">
                  <c:v>97.9</c:v>
                </c:pt>
              </c:numCache>
            </c:numRef>
          </c:val>
          <c:extLst>
            <c:ext xmlns:c16="http://schemas.microsoft.com/office/drawing/2014/chart" uri="{C3380CC4-5D6E-409C-BE32-E72D297353CC}">
              <c16:uniqueId val="{00000000-1658-4568-A5F7-29D72CA23A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1658-4568-A5F7-29D72CA23A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80.14</c:v>
                </c:pt>
                <c:pt idx="1">
                  <c:v>92.44</c:v>
                </c:pt>
                <c:pt idx="2">
                  <c:v>103.99</c:v>
                </c:pt>
                <c:pt idx="3">
                  <c:v>89.91</c:v>
                </c:pt>
                <c:pt idx="4">
                  <c:v>121.67</c:v>
                </c:pt>
              </c:numCache>
            </c:numRef>
          </c:val>
          <c:extLst>
            <c:ext xmlns:c16="http://schemas.microsoft.com/office/drawing/2014/chart" uri="{C3380CC4-5D6E-409C-BE32-E72D297353CC}">
              <c16:uniqueId val="{00000000-246D-44C6-A991-673069FAB9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246D-44C6-A991-673069FAB9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6.9</c:v>
                </c:pt>
                <c:pt idx="1">
                  <c:v>9.2899999999999991</c:v>
                </c:pt>
                <c:pt idx="2">
                  <c:v>12.04</c:v>
                </c:pt>
                <c:pt idx="3">
                  <c:v>14.32</c:v>
                </c:pt>
                <c:pt idx="4">
                  <c:v>17.09</c:v>
                </c:pt>
              </c:numCache>
            </c:numRef>
          </c:val>
          <c:extLst>
            <c:ext xmlns:c16="http://schemas.microsoft.com/office/drawing/2014/chart" uri="{C3380CC4-5D6E-409C-BE32-E72D297353CC}">
              <c16:uniqueId val="{00000000-2AC1-4843-B381-425DD76BD8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2AC1-4843-B381-425DD76BD8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CA-4F04-A5D1-6A504AFCAD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CA-4F04-A5D1-6A504AFCAD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815.8</c:v>
                </c:pt>
                <c:pt idx="1">
                  <c:v>819.3</c:v>
                </c:pt>
                <c:pt idx="2">
                  <c:v>980.79</c:v>
                </c:pt>
                <c:pt idx="3">
                  <c:v>1260.1500000000001</c:v>
                </c:pt>
                <c:pt idx="4">
                  <c:v>893.43</c:v>
                </c:pt>
              </c:numCache>
            </c:numRef>
          </c:val>
          <c:extLst>
            <c:ext xmlns:c16="http://schemas.microsoft.com/office/drawing/2014/chart" uri="{C3380CC4-5D6E-409C-BE32-E72D297353CC}">
              <c16:uniqueId val="{00000000-C6AC-4CB8-B74A-53F88433AA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C6AC-4CB8-B74A-53F88433AA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95.86</c:v>
                </c:pt>
                <c:pt idx="1">
                  <c:v>119.16</c:v>
                </c:pt>
                <c:pt idx="2">
                  <c:v>101.58</c:v>
                </c:pt>
                <c:pt idx="3">
                  <c:v>50.49</c:v>
                </c:pt>
                <c:pt idx="4">
                  <c:v>118.34</c:v>
                </c:pt>
              </c:numCache>
            </c:numRef>
          </c:val>
          <c:extLst>
            <c:ext xmlns:c16="http://schemas.microsoft.com/office/drawing/2014/chart" uri="{C3380CC4-5D6E-409C-BE32-E72D297353CC}">
              <c16:uniqueId val="{00000000-4344-45FA-A094-0A2F6CCA24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4344-45FA-A094-0A2F6CCA24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7666.03</c:v>
                </c:pt>
                <c:pt idx="1">
                  <c:v>7329.14</c:v>
                </c:pt>
                <c:pt idx="2">
                  <c:v>6816.27</c:v>
                </c:pt>
                <c:pt idx="3">
                  <c:v>7211.03</c:v>
                </c:pt>
                <c:pt idx="4">
                  <c:v>6779.61</c:v>
                </c:pt>
              </c:numCache>
            </c:numRef>
          </c:val>
          <c:extLst>
            <c:ext xmlns:c16="http://schemas.microsoft.com/office/drawing/2014/chart" uri="{C3380CC4-5D6E-409C-BE32-E72D297353CC}">
              <c16:uniqueId val="{00000000-BF97-4977-A531-4475BA3EF7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BF97-4977-A531-4475BA3EF7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9.35</c:v>
                </c:pt>
                <c:pt idx="1">
                  <c:v>10</c:v>
                </c:pt>
                <c:pt idx="2">
                  <c:v>8.86</c:v>
                </c:pt>
                <c:pt idx="3">
                  <c:v>9.59</c:v>
                </c:pt>
                <c:pt idx="4">
                  <c:v>9.66</c:v>
                </c:pt>
              </c:numCache>
            </c:numRef>
          </c:val>
          <c:extLst>
            <c:ext xmlns:c16="http://schemas.microsoft.com/office/drawing/2014/chart" uri="{C3380CC4-5D6E-409C-BE32-E72D297353CC}">
              <c16:uniqueId val="{00000000-BCF9-47A9-B0AC-AD99104225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BCF9-47A9-B0AC-AD99104225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960.31</c:v>
                </c:pt>
                <c:pt idx="1">
                  <c:v>966.86</c:v>
                </c:pt>
                <c:pt idx="2">
                  <c:v>1089.8699999999999</c:v>
                </c:pt>
                <c:pt idx="3">
                  <c:v>1031.25</c:v>
                </c:pt>
                <c:pt idx="4">
                  <c:v>997.35</c:v>
                </c:pt>
              </c:numCache>
            </c:numRef>
          </c:val>
          <c:extLst>
            <c:ext xmlns:c16="http://schemas.microsoft.com/office/drawing/2014/chart" uri="{C3380CC4-5D6E-409C-BE32-E72D297353CC}">
              <c16:uniqueId val="{00000000-BDE8-4275-BA3B-40983B5831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BDE8-4275-BA3B-40983B5831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 defaultRowHeight="13.5" x14ac:dyDescent="0.15"/>
  <cols>
    <col min="1" max="1" width="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茨木市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283233</v>
      </c>
      <c r="AM8" s="51"/>
      <c r="AN8" s="51"/>
      <c r="AO8" s="51"/>
      <c r="AP8" s="51"/>
      <c r="AQ8" s="51"/>
      <c r="AR8" s="51"/>
      <c r="AS8" s="51"/>
      <c r="AT8" s="46">
        <f>データ!T6</f>
        <v>76.489999999999995</v>
      </c>
      <c r="AU8" s="46"/>
      <c r="AV8" s="46"/>
      <c r="AW8" s="46"/>
      <c r="AX8" s="46"/>
      <c r="AY8" s="46"/>
      <c r="AZ8" s="46"/>
      <c r="BA8" s="46"/>
      <c r="BB8" s="46">
        <f>データ!U6</f>
        <v>3702.88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38.17</v>
      </c>
      <c r="J10" s="46"/>
      <c r="K10" s="46"/>
      <c r="L10" s="46"/>
      <c r="M10" s="46"/>
      <c r="N10" s="46"/>
      <c r="O10" s="46"/>
      <c r="P10" s="46">
        <f>データ!P6</f>
        <v>0.24</v>
      </c>
      <c r="Q10" s="46"/>
      <c r="R10" s="46"/>
      <c r="S10" s="46"/>
      <c r="T10" s="46"/>
      <c r="U10" s="46"/>
      <c r="V10" s="46"/>
      <c r="W10" s="46">
        <f>データ!Q6</f>
        <v>100</v>
      </c>
      <c r="X10" s="46"/>
      <c r="Y10" s="46"/>
      <c r="Z10" s="46"/>
      <c r="AA10" s="46"/>
      <c r="AB10" s="46"/>
      <c r="AC10" s="46"/>
      <c r="AD10" s="51">
        <f>データ!R6</f>
        <v>2035</v>
      </c>
      <c r="AE10" s="51"/>
      <c r="AF10" s="51"/>
      <c r="AG10" s="51"/>
      <c r="AH10" s="51"/>
      <c r="AI10" s="51"/>
      <c r="AJ10" s="51"/>
      <c r="AK10" s="2"/>
      <c r="AL10" s="51">
        <f>データ!V6</f>
        <v>667</v>
      </c>
      <c r="AM10" s="51"/>
      <c r="AN10" s="51"/>
      <c r="AO10" s="51"/>
      <c r="AP10" s="51"/>
      <c r="AQ10" s="51"/>
      <c r="AR10" s="51"/>
      <c r="AS10" s="51"/>
      <c r="AT10" s="46">
        <f>データ!W6</f>
        <v>0.57999999999999996</v>
      </c>
      <c r="AU10" s="46"/>
      <c r="AV10" s="46"/>
      <c r="AW10" s="46"/>
      <c r="AX10" s="46"/>
      <c r="AY10" s="46"/>
      <c r="AZ10" s="46"/>
      <c r="BA10" s="46"/>
      <c r="BB10" s="46">
        <f>データ!X6</f>
        <v>1150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hzdvEi4YBuCzJi7FqpTdlxYLaXqeSh9EL+inWvn25jAuu3YJx0AmUPyjs0NnV0ObKF3c3WPCv9rZYUR/CwPi4Q==" saltValue="waJK5CjeYY9N5Tg87nxP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272116</v>
      </c>
      <c r="D6" s="33">
        <f t="shared" si="3"/>
        <v>46</v>
      </c>
      <c r="E6" s="33">
        <f t="shared" si="3"/>
        <v>18</v>
      </c>
      <c r="F6" s="33">
        <f t="shared" si="3"/>
        <v>0</v>
      </c>
      <c r="G6" s="33">
        <f t="shared" si="3"/>
        <v>0</v>
      </c>
      <c r="H6" s="33" t="str">
        <f t="shared" si="3"/>
        <v>大阪府　茨木市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38.17</v>
      </c>
      <c r="P6" s="34">
        <f t="shared" si="3"/>
        <v>0.24</v>
      </c>
      <c r="Q6" s="34">
        <f t="shared" si="3"/>
        <v>100</v>
      </c>
      <c r="R6" s="34">
        <f t="shared" si="3"/>
        <v>2035</v>
      </c>
      <c r="S6" s="34">
        <f t="shared" si="3"/>
        <v>283233</v>
      </c>
      <c r="T6" s="34">
        <f t="shared" si="3"/>
        <v>76.489999999999995</v>
      </c>
      <c r="U6" s="34">
        <f t="shared" si="3"/>
        <v>3702.88</v>
      </c>
      <c r="V6" s="34">
        <f t="shared" si="3"/>
        <v>667</v>
      </c>
      <c r="W6" s="34">
        <f t="shared" si="3"/>
        <v>0.57999999999999996</v>
      </c>
      <c r="X6" s="34">
        <f t="shared" si="3"/>
        <v>1150</v>
      </c>
      <c r="Y6" s="35">
        <f>IF(Y7="",NA(),Y7)</f>
        <v>80.14</v>
      </c>
      <c r="Z6" s="35">
        <f t="shared" ref="Z6:AH6" si="4">IF(Z7="",NA(),Z7)</f>
        <v>92.44</v>
      </c>
      <c r="AA6" s="35">
        <f t="shared" si="4"/>
        <v>103.99</v>
      </c>
      <c r="AB6" s="35">
        <f t="shared" si="4"/>
        <v>89.91</v>
      </c>
      <c r="AC6" s="35">
        <f t="shared" si="4"/>
        <v>121.67</v>
      </c>
      <c r="AD6" s="35">
        <f t="shared" si="4"/>
        <v>85.72</v>
      </c>
      <c r="AE6" s="35">
        <f t="shared" si="4"/>
        <v>93.44</v>
      </c>
      <c r="AF6" s="35">
        <f t="shared" si="4"/>
        <v>90.02</v>
      </c>
      <c r="AG6" s="35">
        <f t="shared" si="4"/>
        <v>93.76</v>
      </c>
      <c r="AH6" s="35">
        <f t="shared" si="4"/>
        <v>95.33</v>
      </c>
      <c r="AI6" s="34" t="str">
        <f>IF(AI7="","",IF(AI7="-","【-】","【"&amp;SUBSTITUTE(TEXT(AI7,"#,##0.00"),"-","△")&amp;"】"))</f>
        <v>【98.17】</v>
      </c>
      <c r="AJ6" s="35">
        <f>IF(AJ7="",NA(),AJ7)</f>
        <v>815.8</v>
      </c>
      <c r="AK6" s="35">
        <f t="shared" ref="AK6:AS6" si="5">IF(AK7="",NA(),AK7)</f>
        <v>819.3</v>
      </c>
      <c r="AL6" s="35">
        <f t="shared" si="5"/>
        <v>980.79</v>
      </c>
      <c r="AM6" s="35">
        <f t="shared" si="5"/>
        <v>1260.1500000000001</v>
      </c>
      <c r="AN6" s="35">
        <f t="shared" si="5"/>
        <v>893.43</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95.86</v>
      </c>
      <c r="AV6" s="35">
        <f t="shared" ref="AV6:BD6" si="6">IF(AV7="",NA(),AV7)</f>
        <v>119.16</v>
      </c>
      <c r="AW6" s="35">
        <f t="shared" si="6"/>
        <v>101.58</v>
      </c>
      <c r="AX6" s="35">
        <f t="shared" si="6"/>
        <v>50.49</v>
      </c>
      <c r="AY6" s="35">
        <f t="shared" si="6"/>
        <v>118.34</v>
      </c>
      <c r="AZ6" s="35">
        <f t="shared" si="6"/>
        <v>180.07</v>
      </c>
      <c r="BA6" s="35">
        <f t="shared" si="6"/>
        <v>172.39</v>
      </c>
      <c r="BB6" s="35">
        <f t="shared" si="6"/>
        <v>113.42</v>
      </c>
      <c r="BC6" s="35">
        <f t="shared" si="6"/>
        <v>117.39</v>
      </c>
      <c r="BD6" s="35">
        <f t="shared" si="6"/>
        <v>125.61</v>
      </c>
      <c r="BE6" s="34" t="str">
        <f>IF(BE7="","",IF(BE7="-","【-】","【"&amp;SUBSTITUTE(TEXT(BE7,"#,##0.00"),"-","△")&amp;"】"))</f>
        <v>【106.38】</v>
      </c>
      <c r="BF6" s="35">
        <f>IF(BF7="",NA(),BF7)</f>
        <v>7666.03</v>
      </c>
      <c r="BG6" s="35">
        <f t="shared" ref="BG6:BO6" si="7">IF(BG7="",NA(),BG7)</f>
        <v>7329.14</v>
      </c>
      <c r="BH6" s="35">
        <f t="shared" si="7"/>
        <v>6816.27</v>
      </c>
      <c r="BI6" s="35">
        <f t="shared" si="7"/>
        <v>7211.03</v>
      </c>
      <c r="BJ6" s="35">
        <f t="shared" si="7"/>
        <v>6779.61</v>
      </c>
      <c r="BK6" s="35">
        <f t="shared" si="7"/>
        <v>413.5</v>
      </c>
      <c r="BL6" s="35">
        <f t="shared" si="7"/>
        <v>407.42</v>
      </c>
      <c r="BM6" s="35">
        <f t="shared" si="7"/>
        <v>386.46</v>
      </c>
      <c r="BN6" s="35">
        <f t="shared" si="7"/>
        <v>421.25</v>
      </c>
      <c r="BO6" s="35">
        <f t="shared" si="7"/>
        <v>398.42</v>
      </c>
      <c r="BP6" s="34" t="str">
        <f>IF(BP7="","",IF(BP7="-","【-】","【"&amp;SUBSTITUTE(TEXT(BP7,"#,##0.00"),"-","△")&amp;"】"))</f>
        <v>【314.13】</v>
      </c>
      <c r="BQ6" s="35">
        <f>IF(BQ7="",NA(),BQ7)</f>
        <v>9.35</v>
      </c>
      <c r="BR6" s="35">
        <f t="shared" ref="BR6:BZ6" si="8">IF(BR7="",NA(),BR7)</f>
        <v>10</v>
      </c>
      <c r="BS6" s="35">
        <f t="shared" si="8"/>
        <v>8.86</v>
      </c>
      <c r="BT6" s="35">
        <f t="shared" si="8"/>
        <v>9.59</v>
      </c>
      <c r="BU6" s="35">
        <f t="shared" si="8"/>
        <v>9.66</v>
      </c>
      <c r="BV6" s="35">
        <f t="shared" si="8"/>
        <v>55.84</v>
      </c>
      <c r="BW6" s="35">
        <f t="shared" si="8"/>
        <v>57.08</v>
      </c>
      <c r="BX6" s="35">
        <f t="shared" si="8"/>
        <v>55.85</v>
      </c>
      <c r="BY6" s="35">
        <f t="shared" si="8"/>
        <v>53.23</v>
      </c>
      <c r="BZ6" s="35">
        <f t="shared" si="8"/>
        <v>50.7</v>
      </c>
      <c r="CA6" s="34" t="str">
        <f>IF(CA7="","",IF(CA7="-","【-】","【"&amp;SUBSTITUTE(TEXT(CA7,"#,##0.00"),"-","△")&amp;"】"))</f>
        <v>【58.42】</v>
      </c>
      <c r="CB6" s="35">
        <f>IF(CB7="",NA(),CB7)</f>
        <v>960.31</v>
      </c>
      <c r="CC6" s="35">
        <f t="shared" ref="CC6:CK6" si="9">IF(CC7="",NA(),CC7)</f>
        <v>966.86</v>
      </c>
      <c r="CD6" s="35">
        <f t="shared" si="9"/>
        <v>1089.8699999999999</v>
      </c>
      <c r="CE6" s="35">
        <f t="shared" si="9"/>
        <v>1031.25</v>
      </c>
      <c r="CF6" s="35">
        <f t="shared" si="9"/>
        <v>997.35</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94.32</v>
      </c>
      <c r="CY6" s="35">
        <f t="shared" ref="CY6:DG6" si="11">IF(CY7="",NA(),CY7)</f>
        <v>94.91</v>
      </c>
      <c r="CZ6" s="35">
        <f t="shared" si="11"/>
        <v>97.51</v>
      </c>
      <c r="DA6" s="35">
        <f t="shared" si="11"/>
        <v>96.9</v>
      </c>
      <c r="DB6" s="35">
        <f t="shared" si="11"/>
        <v>97.9</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6.9</v>
      </c>
      <c r="DJ6" s="35">
        <f t="shared" ref="DJ6:DR6" si="12">IF(DJ7="",NA(),DJ7)</f>
        <v>9.2899999999999991</v>
      </c>
      <c r="DK6" s="35">
        <f t="shared" si="12"/>
        <v>12.04</v>
      </c>
      <c r="DL6" s="35">
        <f t="shared" si="12"/>
        <v>14.32</v>
      </c>
      <c r="DM6" s="35">
        <f t="shared" si="12"/>
        <v>17.09</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272116</v>
      </c>
      <c r="D7" s="37">
        <v>46</v>
      </c>
      <c r="E7" s="37">
        <v>18</v>
      </c>
      <c r="F7" s="37">
        <v>0</v>
      </c>
      <c r="G7" s="37">
        <v>0</v>
      </c>
      <c r="H7" s="37" t="s">
        <v>96</v>
      </c>
      <c r="I7" s="37" t="s">
        <v>97</v>
      </c>
      <c r="J7" s="37" t="s">
        <v>98</v>
      </c>
      <c r="K7" s="37" t="s">
        <v>99</v>
      </c>
      <c r="L7" s="37" t="s">
        <v>100</v>
      </c>
      <c r="M7" s="37" t="s">
        <v>101</v>
      </c>
      <c r="N7" s="38" t="s">
        <v>102</v>
      </c>
      <c r="O7" s="38">
        <v>38.17</v>
      </c>
      <c r="P7" s="38">
        <v>0.24</v>
      </c>
      <c r="Q7" s="38">
        <v>100</v>
      </c>
      <c r="R7" s="38">
        <v>2035</v>
      </c>
      <c r="S7" s="38">
        <v>283233</v>
      </c>
      <c r="T7" s="38">
        <v>76.489999999999995</v>
      </c>
      <c r="U7" s="38">
        <v>3702.88</v>
      </c>
      <c r="V7" s="38">
        <v>667</v>
      </c>
      <c r="W7" s="38">
        <v>0.57999999999999996</v>
      </c>
      <c r="X7" s="38">
        <v>1150</v>
      </c>
      <c r="Y7" s="38">
        <v>80.14</v>
      </c>
      <c r="Z7" s="38">
        <v>92.44</v>
      </c>
      <c r="AA7" s="38">
        <v>103.99</v>
      </c>
      <c r="AB7" s="38">
        <v>89.91</v>
      </c>
      <c r="AC7" s="38">
        <v>121.67</v>
      </c>
      <c r="AD7" s="38">
        <v>85.72</v>
      </c>
      <c r="AE7" s="38">
        <v>93.44</v>
      </c>
      <c r="AF7" s="38">
        <v>90.02</v>
      </c>
      <c r="AG7" s="38">
        <v>93.76</v>
      </c>
      <c r="AH7" s="38">
        <v>95.33</v>
      </c>
      <c r="AI7" s="38">
        <v>98.17</v>
      </c>
      <c r="AJ7" s="38">
        <v>815.8</v>
      </c>
      <c r="AK7" s="38">
        <v>819.3</v>
      </c>
      <c r="AL7" s="38">
        <v>980.79</v>
      </c>
      <c r="AM7" s="38">
        <v>1260.1500000000001</v>
      </c>
      <c r="AN7" s="38">
        <v>893.43</v>
      </c>
      <c r="AO7" s="38">
        <v>129.72999999999999</v>
      </c>
      <c r="AP7" s="38">
        <v>123.58</v>
      </c>
      <c r="AQ7" s="38">
        <v>221.28</v>
      </c>
      <c r="AR7" s="38">
        <v>173.09</v>
      </c>
      <c r="AS7" s="38">
        <v>162.82</v>
      </c>
      <c r="AT7" s="38">
        <v>92.2</v>
      </c>
      <c r="AU7" s="38">
        <v>95.86</v>
      </c>
      <c r="AV7" s="38">
        <v>119.16</v>
      </c>
      <c r="AW7" s="38">
        <v>101.58</v>
      </c>
      <c r="AX7" s="38">
        <v>50.49</v>
      </c>
      <c r="AY7" s="38">
        <v>118.34</v>
      </c>
      <c r="AZ7" s="38">
        <v>180.07</v>
      </c>
      <c r="BA7" s="38">
        <v>172.39</v>
      </c>
      <c r="BB7" s="38">
        <v>113.42</v>
      </c>
      <c r="BC7" s="38">
        <v>117.39</v>
      </c>
      <c r="BD7" s="38">
        <v>125.61</v>
      </c>
      <c r="BE7" s="38">
        <v>106.38</v>
      </c>
      <c r="BF7" s="38">
        <v>7666.03</v>
      </c>
      <c r="BG7" s="38">
        <v>7329.14</v>
      </c>
      <c r="BH7" s="38">
        <v>6816.27</v>
      </c>
      <c r="BI7" s="38">
        <v>7211.03</v>
      </c>
      <c r="BJ7" s="38">
        <v>6779.61</v>
      </c>
      <c r="BK7" s="38">
        <v>413.5</v>
      </c>
      <c r="BL7" s="38">
        <v>407.42</v>
      </c>
      <c r="BM7" s="38">
        <v>386.46</v>
      </c>
      <c r="BN7" s="38">
        <v>421.25</v>
      </c>
      <c r="BO7" s="38">
        <v>398.42</v>
      </c>
      <c r="BP7" s="38">
        <v>314.13</v>
      </c>
      <c r="BQ7" s="38">
        <v>9.35</v>
      </c>
      <c r="BR7" s="38">
        <v>10</v>
      </c>
      <c r="BS7" s="38">
        <v>8.86</v>
      </c>
      <c r="BT7" s="38">
        <v>9.59</v>
      </c>
      <c r="BU7" s="38">
        <v>9.66</v>
      </c>
      <c r="BV7" s="38">
        <v>55.84</v>
      </c>
      <c r="BW7" s="38">
        <v>57.08</v>
      </c>
      <c r="BX7" s="38">
        <v>55.85</v>
      </c>
      <c r="BY7" s="38">
        <v>53.23</v>
      </c>
      <c r="BZ7" s="38">
        <v>50.7</v>
      </c>
      <c r="CA7" s="38">
        <v>58.42</v>
      </c>
      <c r="CB7" s="38">
        <v>960.31</v>
      </c>
      <c r="CC7" s="38">
        <v>966.86</v>
      </c>
      <c r="CD7" s="38">
        <v>1089.8699999999999</v>
      </c>
      <c r="CE7" s="38">
        <v>1031.25</v>
      </c>
      <c r="CF7" s="38">
        <v>997.35</v>
      </c>
      <c r="CG7" s="38">
        <v>287.57</v>
      </c>
      <c r="CH7" s="38">
        <v>286.86</v>
      </c>
      <c r="CI7" s="38">
        <v>287.91000000000003</v>
      </c>
      <c r="CJ7" s="38">
        <v>283.3</v>
      </c>
      <c r="CK7" s="38">
        <v>289.81</v>
      </c>
      <c r="CL7" s="38">
        <v>282.27999999999997</v>
      </c>
      <c r="CM7" s="38" t="s">
        <v>102</v>
      </c>
      <c r="CN7" s="38" t="s">
        <v>102</v>
      </c>
      <c r="CO7" s="38" t="s">
        <v>102</v>
      </c>
      <c r="CP7" s="38" t="s">
        <v>102</v>
      </c>
      <c r="CQ7" s="38" t="s">
        <v>102</v>
      </c>
      <c r="CR7" s="38">
        <v>61.55</v>
      </c>
      <c r="CS7" s="38">
        <v>57.22</v>
      </c>
      <c r="CT7" s="38">
        <v>54.93</v>
      </c>
      <c r="CU7" s="38">
        <v>55.96</v>
      </c>
      <c r="CV7" s="38">
        <v>56.45</v>
      </c>
      <c r="CW7" s="38">
        <v>57.83</v>
      </c>
      <c r="CX7" s="38">
        <v>94.32</v>
      </c>
      <c r="CY7" s="38">
        <v>94.91</v>
      </c>
      <c r="CZ7" s="38">
        <v>97.51</v>
      </c>
      <c r="DA7" s="38">
        <v>96.9</v>
      </c>
      <c r="DB7" s="38">
        <v>97.9</v>
      </c>
      <c r="DC7" s="38">
        <v>67.489999999999995</v>
      </c>
      <c r="DD7" s="38">
        <v>67.290000000000006</v>
      </c>
      <c r="DE7" s="38">
        <v>65.569999999999993</v>
      </c>
      <c r="DF7" s="38">
        <v>60.12</v>
      </c>
      <c r="DG7" s="38">
        <v>54.99</v>
      </c>
      <c r="DH7" s="38">
        <v>77.67</v>
      </c>
      <c r="DI7" s="38">
        <v>6.9</v>
      </c>
      <c r="DJ7" s="38">
        <v>9.2899999999999991</v>
      </c>
      <c r="DK7" s="38">
        <v>12.04</v>
      </c>
      <c r="DL7" s="38">
        <v>14.32</v>
      </c>
      <c r="DM7" s="38">
        <v>17.09</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2022-02-14T09:16:14Z</cp:lastPrinted>
  <dcterms:created xsi:type="dcterms:W3CDTF">2021-12-03T07:39:36Z</dcterms:created>
  <dcterms:modified xsi:type="dcterms:W3CDTF">2022-02-14T09:16:20Z</dcterms:modified>
  <cp:category/>
</cp:coreProperties>
</file>