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2 茨木市　あと交通\"/>
    </mc:Choice>
  </mc:AlternateContent>
  <xr:revisionPtr revIDLastSave="0" documentId="13_ncr:1_{C1E318B8-E064-45DD-9352-E47127BD980B}" xr6:coauthVersionLast="45" xr6:coauthVersionMax="45" xr10:uidLastSave="{00000000-0000-0000-0000-000000000000}"/>
  <workbookProtection workbookAlgorithmName="SHA-512" workbookHashValue="sfOBech5i2RdYOCthabaza5FcLADh89LaEim6bSWLhAUWp5ph5KsjRi1chjdd42M2NIMWN0QwptNpxsJViRmLw==" workbookSaltValue="JOY3ex1aUUR7wtj1NlP+wQ==" workbookSpinCount="100000" lockStructure="1"/>
  <bookViews>
    <workbookView xWindow="900" yWindow="516" windowWidth="21600" windowHeight="112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<sst xmlns="http://schemas.openxmlformats.org/spreadsheetml/2006/main" count="236" uniqueCount="119">
  <si>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</si>
  <si>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</si>
  <si>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</si>
  <si>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</si>
  <si>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</si>
  <si>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</si>
  <si>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</si>
  <si>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</si>
  <si>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</si>
  <si>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</si>
  <si>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</si>
  <si>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</si>
  <si>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</si>
  <si>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</si>
  <si>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</si>
  <si>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</si>
  <si>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</si>
  <si>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</si>
  <si>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</si>
  <si>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</si>
  <si>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</si>
  <si>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</si>
  <si>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</si>
  <si>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</si>
  <si>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</si>
  <si>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</si>
  <si>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</si>
  <si>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</si>
  <si>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</si>
  <si>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</si>
  <si>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</si>
  <si>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</si>
  <si>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</si>
  <si>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</si>
  <si>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</si>
  <si>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</si>
  <si>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</si>
  <si>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</si>
  <si>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</si>
  <si>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</si>
  <si>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</si>
  <si>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</si>
  <si>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</si>
  <si>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</si>
  <si>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</si>
  <si>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</si>
  <si>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</si>
  <si>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</si>
  <si>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</si>
  <si>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</si>
  <si>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</si>
  <si>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</si>
  <si>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</si>
  <si>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</si>
  <si>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</si>
  <si>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</si>
  <si>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</si>
  <si>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</si>
  <si>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</si>
  <si>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</si>
  <si>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</si>
  <si>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</si>
  <si>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</si>
  <si>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</si>
  <si>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</si>
  <si>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</si>
  <si>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</si>
  <si>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</si>
  <si>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</si>
  <si>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</si>
  <si>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</si>
  <si>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</si>
  <si>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</si>
  <si>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</si>
  <si>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</si>
  <si>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</si>
  <si>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</si>
  <si>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</si>
  <si>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</si>
  <si>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</si>
  <si>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</si>
  <si>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</si>
  <si>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</si>
  <si>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</si>
  <si>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</si>
  <si>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</si>
  <si>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</si>
  <si>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</si>
  <si>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</si>
  <si>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</si>
  <si>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</si>
  <si>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</si>
  <si>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</si>
  <si>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</si>
  <si>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</si>
  <si>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</si>
  <si>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</si>
  <si>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</si>
  <si>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</si>
  <si>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</si>
  <si>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</si>
  <si>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</si>
  <si>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</si>
  <si>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</si>
  <si>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</si>
  <si>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</si>
  <si>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</si>
  <si>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</si>
  <si>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</si>
  <si>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</si>
  <si>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</si>
  <si>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</si>
  <si>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</si>
  <si>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</si>
  <si>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</si>
  <si>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</si>
  <si>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t>　平成16年に事業を開始したことから、令和</t>
    </r>
    <r>
      <rPr>
        <sz val="11"/>
        <color rgb="FFFF0000"/>
        <rFont val="ＭＳ ゴシック"/>
        <family val="3"/>
        <charset val="128"/>
      </rPr>
      <t>２</t>
    </r>
    <r>
      <rPr>
        <sz val="11"/>
        <color theme="1"/>
        <rFont val="ＭＳ ゴシック"/>
        <family val="3"/>
        <charset val="128"/>
      </rPr>
      <t>年度に更新対象となる管渠はない。</t>
    </r>
    <phoneticPr fontId="4"/>
  </si>
  <si>
    <t xml:space="preserve">　平成29年度に下水道使用料の改定を実施している。
　策定した経営戦略を基に、公共下水道事業と一体として永続的な事業運営を図り、経営の健全性・効率性を確保していくことが重要である。
</t>
    <phoneticPr fontId="4"/>
  </si>
  <si>
    <t>　令和２年度において類似団体平均値と比較すると、効率的な事業運営の点では、①経常収支比率はやや低い傾向にある。これは令和元年度まで資金の不足分を賄っていた一般会計からの基準外繰入金の充当がなかったためである。⑧水洗化率はやや高い水準にある。これは平成29年度に新たな下水道本管を供用開始したことに伴い、水洗便所設置済み人口が増加したことが要因である。また⑥汚水処理原価は平成30年度に低下しているが、これは資産減耗費が減少したことにより汚水処理費が減少したためであり、令和２年度も同様の傾向である。
　経営の健全性の観点では、③流動比率は低い水準にある。これは令和元年度まで資金の不足分を賄っていた一般会計からの繰入金の充当がなかったためであるが、本市における本事業は位置的に公共下水道区域の上流部にあり、処理場まで公共下水道施設を共用しているため公共下水道事業と一体として考えられることにより、下水道等事業会計全体では現金不足を補えている。⑤経費回収率について、平成30年度に上昇しているのは、資産減耗費が減少したことにより汚水処理費が減少したためであり、令和２年度も同様の傾向である。　
　他に、④企業債残高対事業規模比率については、類似団体平均値と比較しては高い水準であることから、投資規模が使用料水準と比較して過大なものになっているが、下水道事業全体で比較すれば、同水準である。なお、⑦施設利用率については、汚水処理施設を保有していないため、該当数値はない。</t>
    <rPh sb="47" eb="48">
      <t>ヒク</t>
    </rPh>
    <rPh sb="49" eb="51">
      <t>ケイコウ</t>
    </rPh>
    <rPh sb="84" eb="86">
      <t>キジュン</t>
    </rPh>
    <rPh sb="86" eb="87">
      <t>ガイ</t>
    </rPh>
    <rPh sb="91" eb="93">
      <t>ジュウトウ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</si>
</sst>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61-4862-ADA2-DB9DBFC5D4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C461-4862-ADA2-DB9DBFC5D4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E-4E11-97B9-09F5624C20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5B3E-4E11-97B9-09F5624C20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67.92</c:v>
                </c:pt>
                <c:pt idx="1">
                  <c:v>75.989999999999995</c:v>
                </c:pt>
                <c:pt idx="2">
                  <c:v>82.47</c:v>
                </c:pt>
                <c:pt idx="3">
                  <c:v>82.86</c:v>
                </c:pt>
                <c:pt idx="4">
                  <c:v>80.760000000000005</c:v>
                </c:pt>
              </c:numCache>
            </c:numRef>
          </c:val>
          <c:extLst>
            <c:ext xmlns:c16="http://schemas.microsoft.com/office/drawing/2014/chart" uri="{C3380CC4-5D6E-409C-BE32-E72D297353CC}">
              <c16:uniqueId val="{00000000-0B7A-4F0A-8C23-F1FBFE8206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0B7A-4F0A-8C23-F1FBFE8206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111.67</c:v>
                </c:pt>
                <c:pt idx="1">
                  <c:v>120.81</c:v>
                </c:pt>
                <c:pt idx="2">
                  <c:v>128</c:v>
                </c:pt>
                <c:pt idx="3">
                  <c:v>136.54</c:v>
                </c:pt>
                <c:pt idx="4">
                  <c:v>90.65</c:v>
                </c:pt>
              </c:numCache>
            </c:numRef>
          </c:val>
          <c:extLst>
            <c:ext xmlns:c16="http://schemas.microsoft.com/office/drawing/2014/chart" uri="{C3380CC4-5D6E-409C-BE32-E72D297353CC}">
              <c16:uniqueId val="{00000000-51BC-4D52-9CC6-6388CD9358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101.38</c:v>
                </c:pt>
                <c:pt idx="4">
                  <c:v>100.3</c:v>
                </c:pt>
              </c:numCache>
            </c:numRef>
          </c:val>
          <c:smooth val="0"/>
          <c:extLst>
            <c:ext xmlns:c16="http://schemas.microsoft.com/office/drawing/2014/chart" uri="{C3380CC4-5D6E-409C-BE32-E72D297353CC}">
              <c16:uniqueId val="{00000001-51BC-4D52-9CC6-6388CD9358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11.33</c:v>
                </c:pt>
                <c:pt idx="1">
                  <c:v>12.74</c:v>
                </c:pt>
                <c:pt idx="2">
                  <c:v>14.73</c:v>
                </c:pt>
                <c:pt idx="3">
                  <c:v>16.72</c:v>
                </c:pt>
                <c:pt idx="4">
                  <c:v>18.7</c:v>
                </c:pt>
              </c:numCache>
            </c:numRef>
          </c:val>
          <c:extLst>
            <c:ext xmlns:c16="http://schemas.microsoft.com/office/drawing/2014/chart" uri="{C3380CC4-5D6E-409C-BE32-E72D297353CC}">
              <c16:uniqueId val="{00000000-8D39-47F9-93BC-68BDDAE5FB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13.2</c:v>
                </c:pt>
                <c:pt idx="4">
                  <c:v>15.82</c:v>
                </c:pt>
              </c:numCache>
            </c:numRef>
          </c:val>
          <c:smooth val="0"/>
          <c:extLst>
            <c:ext xmlns:c16="http://schemas.microsoft.com/office/drawing/2014/chart" uri="{C3380CC4-5D6E-409C-BE32-E72D297353CC}">
              <c16:uniqueId val="{00000001-8D39-47F9-93BC-68BDDAE5FB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74-4F62-B055-DAD0B52F12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74-4F62-B055-DAD0B52F12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10009.799999999999</c:v>
                </c:pt>
                <c:pt idx="1">
                  <c:v>8852.7099999999991</c:v>
                </c:pt>
                <c:pt idx="2">
                  <c:v>6464.26</c:v>
                </c:pt>
                <c:pt idx="3">
                  <c:v>6603.55</c:v>
                </c:pt>
                <c:pt idx="4">
                  <c:v>3829</c:v>
                </c:pt>
              </c:numCache>
            </c:numRef>
          </c:val>
          <c:extLst>
            <c:ext xmlns:c16="http://schemas.microsoft.com/office/drawing/2014/chart" uri="{C3380CC4-5D6E-409C-BE32-E72D297353CC}">
              <c16:uniqueId val="{00000000-FAE0-49C6-A419-1BF43EE8CA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360.63</c:v>
                </c:pt>
                <c:pt idx="4">
                  <c:v>254.91</c:v>
                </c:pt>
              </c:numCache>
            </c:numRef>
          </c:val>
          <c:smooth val="0"/>
          <c:extLst>
            <c:ext xmlns:c16="http://schemas.microsoft.com/office/drawing/2014/chart" uri="{C3380CC4-5D6E-409C-BE32-E72D297353CC}">
              <c16:uniqueId val="{00000001-FAE0-49C6-A419-1BF43EE8CA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48.11</c:v>
                </c:pt>
                <c:pt idx="1">
                  <c:v>51.95</c:v>
                </c:pt>
                <c:pt idx="2">
                  <c:v>13.23</c:v>
                </c:pt>
                <c:pt idx="3">
                  <c:v>12.85</c:v>
                </c:pt>
                <c:pt idx="4">
                  <c:v>-68.87</c:v>
                </c:pt>
              </c:numCache>
            </c:numRef>
          </c:val>
          <c:extLst>
            <c:ext xmlns:c16="http://schemas.microsoft.com/office/drawing/2014/chart" uri="{C3380CC4-5D6E-409C-BE32-E72D297353CC}">
              <c16:uniqueId val="{00000000-6EBC-4A46-B378-FAE46BD1A5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75.33</c:v>
                </c:pt>
                <c:pt idx="4">
                  <c:v>64.17</c:v>
                </c:pt>
              </c:numCache>
            </c:numRef>
          </c:val>
          <c:smooth val="0"/>
          <c:extLst>
            <c:ext xmlns:c16="http://schemas.microsoft.com/office/drawing/2014/chart" uri="{C3380CC4-5D6E-409C-BE32-E72D297353CC}">
              <c16:uniqueId val="{00000001-6EBC-4A46-B378-FAE46BD1A5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10340.5</c:v>
                </c:pt>
                <c:pt idx="1">
                  <c:v>8934.17</c:v>
                </c:pt>
                <c:pt idx="2">
                  <c:v>6578.29</c:v>
                </c:pt>
                <c:pt idx="3">
                  <c:v>6319.35</c:v>
                </c:pt>
                <c:pt idx="4">
                  <c:v>3292.4</c:v>
                </c:pt>
              </c:numCache>
            </c:numRef>
          </c:val>
          <c:extLst>
            <c:ext xmlns:c16="http://schemas.microsoft.com/office/drawing/2014/chart" uri="{C3380CC4-5D6E-409C-BE32-E72D297353CC}">
              <c16:uniqueId val="{00000000-FFCF-4F2C-99F7-BD5F869356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FFCF-4F2C-99F7-BD5F869356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52.76</c:v>
                </c:pt>
                <c:pt idx="1">
                  <c:v>26.67</c:v>
                </c:pt>
                <c:pt idx="2">
                  <c:v>75.88</c:v>
                </c:pt>
                <c:pt idx="3">
                  <c:v>74.89</c:v>
                </c:pt>
                <c:pt idx="4">
                  <c:v>66.069999999999993</c:v>
                </c:pt>
              </c:numCache>
            </c:numRef>
          </c:val>
          <c:extLst>
            <c:ext xmlns:c16="http://schemas.microsoft.com/office/drawing/2014/chart" uri="{C3380CC4-5D6E-409C-BE32-E72D297353CC}">
              <c16:uniqueId val="{00000000-A47A-4B0B-A0C6-3CF379E6D2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A47A-4B0B-A0C6-3CF379E6D2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194.66</c:v>
                </c:pt>
                <c:pt idx="1">
                  <c:v>389.44</c:v>
                </c:pt>
                <c:pt idx="2">
                  <c:v>150.01</c:v>
                </c:pt>
                <c:pt idx="3">
                  <c:v>150.02000000000001</c:v>
                </c:pt>
                <c:pt idx="4">
                  <c:v>207.55</c:v>
                </c:pt>
              </c:numCache>
            </c:numRef>
          </c:val>
          <c:extLst>
            <c:ext xmlns:c16="http://schemas.microsoft.com/office/drawing/2014/chart" uri="{C3380CC4-5D6E-409C-BE32-E72D297353CC}">
              <c16:uniqueId val="{00000000-BA27-441F-8A15-4446FA62EA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BA27-441F-8A15-4446FA62EA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546875" defaultRowHeight="13.2" x14ac:dyDescent="0.2"/>
  <cols>
    <col min="1" max="1" width="2.554687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茨木市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283233</v>
      </c>
      <c r="AM8" s="51"/>
      <c r="AN8" s="51"/>
      <c r="AO8" s="51"/>
      <c r="AP8" s="51"/>
      <c r="AQ8" s="51"/>
      <c r="AR8" s="51"/>
      <c r="AS8" s="51"/>
      <c r="AT8" s="46">
        <f>データ!T6</f>
        <v>76.489999999999995</v>
      </c>
      <c r="AU8" s="46"/>
      <c r="AV8" s="46"/>
      <c r="AW8" s="46"/>
      <c r="AX8" s="46"/>
      <c r="AY8" s="46"/>
      <c r="AZ8" s="46"/>
      <c r="BA8" s="46"/>
      <c r="BB8" s="46">
        <f>データ!U6</f>
        <v>3702.88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38.799999999999997</v>
      </c>
      <c r="J10" s="46"/>
      <c r="K10" s="46"/>
      <c r="L10" s="46"/>
      <c r="M10" s="46"/>
      <c r="N10" s="46"/>
      <c r="O10" s="46"/>
      <c r="P10" s="46">
        <f>データ!P6</f>
        <v>0.2</v>
      </c>
      <c r="Q10" s="46"/>
      <c r="R10" s="46"/>
      <c r="S10" s="46"/>
      <c r="T10" s="46"/>
      <c r="U10" s="46"/>
      <c r="V10" s="46"/>
      <c r="W10" s="46">
        <f>データ!Q6</f>
        <v>100</v>
      </c>
      <c r="X10" s="46"/>
      <c r="Y10" s="46"/>
      <c r="Z10" s="46"/>
      <c r="AA10" s="46"/>
      <c r="AB10" s="46"/>
      <c r="AC10" s="46"/>
      <c r="AD10" s="51">
        <f>データ!R6</f>
        <v>2035</v>
      </c>
      <c r="AE10" s="51"/>
      <c r="AF10" s="51"/>
      <c r="AG10" s="51"/>
      <c r="AH10" s="51"/>
      <c r="AI10" s="51"/>
      <c r="AJ10" s="51"/>
      <c r="AK10" s="2"/>
      <c r="AL10" s="51">
        <f>データ!V6</f>
        <v>556</v>
      </c>
      <c r="AM10" s="51"/>
      <c r="AN10" s="51"/>
      <c r="AO10" s="51"/>
      <c r="AP10" s="51"/>
      <c r="AQ10" s="51"/>
      <c r="AR10" s="51"/>
      <c r="AS10" s="51"/>
      <c r="AT10" s="46">
        <f>データ!W6</f>
        <v>0.26</v>
      </c>
      <c r="AU10" s="46"/>
      <c r="AV10" s="46"/>
      <c r="AW10" s="46"/>
      <c r="AX10" s="46"/>
      <c r="AY10" s="46"/>
      <c r="AZ10" s="46"/>
      <c r="BA10" s="46"/>
      <c r="BB10" s="46">
        <f>データ!X6</f>
        <v>2138.46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28zYKEkh0GCeCzVEqjy3+anzs4XiLecMitLCgaZzw5Qy+zrvwTaD6rLuJcHdCfrxi3R1Ebc0V3QiIaLlK7axg==" saltValue="+izGBNN2DLJNG6ZN+N8V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272116</v>
      </c>
      <c r="D6" s="33">
        <f t="shared" si="3"/>
        <v>46</v>
      </c>
      <c r="E6" s="33">
        <f t="shared" si="3"/>
        <v>17</v>
      </c>
      <c r="F6" s="33">
        <f t="shared" si="3"/>
        <v>4</v>
      </c>
      <c r="G6" s="33">
        <f t="shared" si="3"/>
        <v>0</v>
      </c>
      <c r="H6" s="33" t="str">
        <f t="shared" si="3"/>
        <v>大阪府　茨木市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38.799999999999997</v>
      </c>
      <c r="P6" s="34">
        <f t="shared" si="3"/>
        <v>0.2</v>
      </c>
      <c r="Q6" s="34">
        <f t="shared" si="3"/>
        <v>100</v>
      </c>
      <c r="R6" s="34">
        <f t="shared" si="3"/>
        <v>2035</v>
      </c>
      <c r="S6" s="34">
        <f t="shared" si="3"/>
        <v>283233</v>
      </c>
      <c r="T6" s="34">
        <f t="shared" si="3"/>
        <v>76.489999999999995</v>
      </c>
      <c r="U6" s="34">
        <f t="shared" si="3"/>
        <v>3702.88</v>
      </c>
      <c r="V6" s="34">
        <f t="shared" si="3"/>
        <v>556</v>
      </c>
      <c r="W6" s="34">
        <f t="shared" si="3"/>
        <v>0.26</v>
      </c>
      <c r="X6" s="34">
        <f t="shared" si="3"/>
        <v>2138.46</v>
      </c>
      <c r="Y6" s="35">
        <f>IF(Y7="",NA(),Y7)</f>
        <v>111.67</v>
      </c>
      <c r="Z6" s="35">
        <f t="shared" ref="Z6:AH6" si="4">IF(Z7="",NA(),Z7)</f>
        <v>120.81</v>
      </c>
      <c r="AA6" s="35">
        <f t="shared" si="4"/>
        <v>128</v>
      </c>
      <c r="AB6" s="35">
        <f t="shared" si="4"/>
        <v>136.54</v>
      </c>
      <c r="AC6" s="35">
        <f t="shared" si="4"/>
        <v>90.65</v>
      </c>
      <c r="AD6" s="35">
        <f t="shared" si="4"/>
        <v>98.04</v>
      </c>
      <c r="AE6" s="35">
        <f t="shared" si="4"/>
        <v>99.91</v>
      </c>
      <c r="AF6" s="35">
        <f t="shared" si="4"/>
        <v>98.03</v>
      </c>
      <c r="AG6" s="35">
        <f t="shared" si="4"/>
        <v>101.38</v>
      </c>
      <c r="AH6" s="35">
        <f t="shared" si="4"/>
        <v>100.3</v>
      </c>
      <c r="AI6" s="34" t="str">
        <f>IF(AI7="","",IF(AI7="-","【-】","【"&amp;SUBSTITUTE(TEXT(AI7,"#,##0.00"),"-","△")&amp;"】"))</f>
        <v>【104.83】</v>
      </c>
      <c r="AJ6" s="35">
        <f>IF(AJ7="",NA(),AJ7)</f>
        <v>10009.799999999999</v>
      </c>
      <c r="AK6" s="35">
        <f t="shared" ref="AK6:AS6" si="5">IF(AK7="",NA(),AK7)</f>
        <v>8852.7099999999991</v>
      </c>
      <c r="AL6" s="35">
        <f t="shared" si="5"/>
        <v>6464.26</v>
      </c>
      <c r="AM6" s="35">
        <f t="shared" si="5"/>
        <v>6603.55</v>
      </c>
      <c r="AN6" s="35">
        <f t="shared" si="5"/>
        <v>3829</v>
      </c>
      <c r="AO6" s="35">
        <f t="shared" si="5"/>
        <v>208.1</v>
      </c>
      <c r="AP6" s="35">
        <f t="shared" si="5"/>
        <v>148.76</v>
      </c>
      <c r="AQ6" s="35">
        <f t="shared" si="5"/>
        <v>179.15</v>
      </c>
      <c r="AR6" s="35">
        <f t="shared" si="5"/>
        <v>360.63</v>
      </c>
      <c r="AS6" s="35">
        <f t="shared" si="5"/>
        <v>254.91</v>
      </c>
      <c r="AT6" s="34" t="str">
        <f>IF(AT7="","",IF(AT7="-","【-】","【"&amp;SUBSTITUTE(TEXT(AT7,"#,##0.00"),"-","△")&amp;"】"))</f>
        <v>【61.55】</v>
      </c>
      <c r="AU6" s="35">
        <f>IF(AU7="",NA(),AU7)</f>
        <v>48.11</v>
      </c>
      <c r="AV6" s="35">
        <f t="shared" ref="AV6:BD6" si="6">IF(AV7="",NA(),AV7)</f>
        <v>51.95</v>
      </c>
      <c r="AW6" s="35">
        <f t="shared" si="6"/>
        <v>13.23</v>
      </c>
      <c r="AX6" s="35">
        <f t="shared" si="6"/>
        <v>12.85</v>
      </c>
      <c r="AY6" s="35">
        <f t="shared" si="6"/>
        <v>-68.87</v>
      </c>
      <c r="AZ6" s="35">
        <f t="shared" si="6"/>
        <v>75.290000000000006</v>
      </c>
      <c r="BA6" s="35">
        <f t="shared" si="6"/>
        <v>129.05000000000001</v>
      </c>
      <c r="BB6" s="35">
        <f t="shared" si="6"/>
        <v>131.47999999999999</v>
      </c>
      <c r="BC6" s="35">
        <f t="shared" si="6"/>
        <v>75.33</v>
      </c>
      <c r="BD6" s="35">
        <f t="shared" si="6"/>
        <v>64.17</v>
      </c>
      <c r="BE6" s="34" t="str">
        <f>IF(BE7="","",IF(BE7="-","【-】","【"&amp;SUBSTITUTE(TEXT(BE7,"#,##0.00"),"-","△")&amp;"】"))</f>
        <v>【45.34】</v>
      </c>
      <c r="BF6" s="35">
        <f>IF(BF7="",NA(),BF7)</f>
        <v>10340.5</v>
      </c>
      <c r="BG6" s="35">
        <f t="shared" ref="BG6:BO6" si="7">IF(BG7="",NA(),BG7)</f>
        <v>8934.17</v>
      </c>
      <c r="BH6" s="35">
        <f t="shared" si="7"/>
        <v>6578.29</v>
      </c>
      <c r="BI6" s="35">
        <f t="shared" si="7"/>
        <v>6319.35</v>
      </c>
      <c r="BJ6" s="35">
        <f t="shared" si="7"/>
        <v>3292.4</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52.76</v>
      </c>
      <c r="BR6" s="35">
        <f t="shared" ref="BR6:BZ6" si="8">IF(BR7="",NA(),BR7)</f>
        <v>26.67</v>
      </c>
      <c r="BS6" s="35">
        <f t="shared" si="8"/>
        <v>75.88</v>
      </c>
      <c r="BT6" s="35">
        <f t="shared" si="8"/>
        <v>74.89</v>
      </c>
      <c r="BU6" s="35">
        <f t="shared" si="8"/>
        <v>66.069999999999993</v>
      </c>
      <c r="BV6" s="35">
        <f t="shared" si="8"/>
        <v>53.7</v>
      </c>
      <c r="BW6" s="35">
        <f t="shared" si="8"/>
        <v>61.54</v>
      </c>
      <c r="BX6" s="35">
        <f t="shared" si="8"/>
        <v>63.97</v>
      </c>
      <c r="BY6" s="35">
        <f t="shared" si="8"/>
        <v>59.67</v>
      </c>
      <c r="BZ6" s="35">
        <f t="shared" si="8"/>
        <v>55.93</v>
      </c>
      <c r="CA6" s="34" t="str">
        <f>IF(CA7="","",IF(CA7="-","【-】","【"&amp;SUBSTITUTE(TEXT(CA7,"#,##0.00"),"-","△")&amp;"】"))</f>
        <v>【75.29】</v>
      </c>
      <c r="CB6" s="35">
        <f>IF(CB7="",NA(),CB7)</f>
        <v>194.66</v>
      </c>
      <c r="CC6" s="35">
        <f t="shared" ref="CC6:CK6" si="9">IF(CC7="",NA(),CC7)</f>
        <v>389.44</v>
      </c>
      <c r="CD6" s="35">
        <f t="shared" si="9"/>
        <v>150.01</v>
      </c>
      <c r="CE6" s="35">
        <f t="shared" si="9"/>
        <v>150.02000000000001</v>
      </c>
      <c r="CF6" s="35">
        <f t="shared" si="9"/>
        <v>207.55</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36.71</v>
      </c>
      <c r="CW6" s="34" t="str">
        <f>IF(CW7="","",IF(CW7="-","【-】","【"&amp;SUBSTITUTE(TEXT(CW7,"#,##0.00"),"-","△")&amp;"】"))</f>
        <v>【42.90】</v>
      </c>
      <c r="CX6" s="35">
        <f>IF(CX7="",NA(),CX7)</f>
        <v>67.92</v>
      </c>
      <c r="CY6" s="35">
        <f t="shared" ref="CY6:DG6" si="11">IF(CY7="",NA(),CY7)</f>
        <v>75.989999999999995</v>
      </c>
      <c r="CZ6" s="35">
        <f t="shared" si="11"/>
        <v>82.47</v>
      </c>
      <c r="DA6" s="35">
        <f t="shared" si="11"/>
        <v>82.86</v>
      </c>
      <c r="DB6" s="35">
        <f t="shared" si="11"/>
        <v>80.760000000000005</v>
      </c>
      <c r="DC6" s="35">
        <f t="shared" si="11"/>
        <v>68.459999999999994</v>
      </c>
      <c r="DD6" s="35">
        <f t="shared" si="11"/>
        <v>67.22</v>
      </c>
      <c r="DE6" s="35">
        <f t="shared" si="11"/>
        <v>67.459999999999994</v>
      </c>
      <c r="DF6" s="35">
        <f t="shared" si="11"/>
        <v>67.37</v>
      </c>
      <c r="DG6" s="35">
        <f t="shared" si="11"/>
        <v>70.05</v>
      </c>
      <c r="DH6" s="34" t="str">
        <f>IF(DH7="","",IF(DH7="-","【-】","【"&amp;SUBSTITUTE(TEXT(DH7,"#,##0.00"),"-","△")&amp;"】"))</f>
        <v>【84.75】</v>
      </c>
      <c r="DI6" s="35">
        <f>IF(DI7="",NA(),DI7)</f>
        <v>11.33</v>
      </c>
      <c r="DJ6" s="35">
        <f t="shared" ref="DJ6:DR6" si="12">IF(DJ7="",NA(),DJ7)</f>
        <v>12.74</v>
      </c>
      <c r="DK6" s="35">
        <f t="shared" si="12"/>
        <v>14.73</v>
      </c>
      <c r="DL6" s="35">
        <f t="shared" si="12"/>
        <v>16.72</v>
      </c>
      <c r="DM6" s="35">
        <f t="shared" si="12"/>
        <v>18.7</v>
      </c>
      <c r="DN6" s="35">
        <f t="shared" si="12"/>
        <v>18.920000000000002</v>
      </c>
      <c r="DO6" s="35">
        <f t="shared" si="12"/>
        <v>14.76</v>
      </c>
      <c r="DP6" s="35">
        <f t="shared" si="12"/>
        <v>15.02</v>
      </c>
      <c r="DQ6" s="35">
        <f t="shared" si="12"/>
        <v>13.2</v>
      </c>
      <c r="DR6" s="35">
        <f t="shared" si="12"/>
        <v>15.82</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8" s="36" customFormat="1" x14ac:dyDescent="0.2">
      <c r="A7" s="28"/>
      <c r="B7" s="37">
        <v>2020</v>
      </c>
      <c r="C7" s="37">
        <v>272116</v>
      </c>
      <c r="D7" s="37">
        <v>46</v>
      </c>
      <c r="E7" s="37">
        <v>17</v>
      </c>
      <c r="F7" s="37">
        <v>4</v>
      </c>
      <c r="G7" s="37">
        <v>0</v>
      </c>
      <c r="H7" s="37" t="s">
        <v>96</v>
      </c>
      <c r="I7" s="37" t="s">
        <v>97</v>
      </c>
      <c r="J7" s="37" t="s">
        <v>98</v>
      </c>
      <c r="K7" s="37" t="s">
        <v>99</v>
      </c>
      <c r="L7" s="37" t="s">
        <v>100</v>
      </c>
      <c r="M7" s="37" t="s">
        <v>101</v>
      </c>
      <c r="N7" s="38" t="s">
        <v>102</v>
      </c>
      <c r="O7" s="38">
        <v>38.799999999999997</v>
      </c>
      <c r="P7" s="38">
        <v>0.2</v>
      </c>
      <c r="Q7" s="38">
        <v>100</v>
      </c>
      <c r="R7" s="38">
        <v>2035</v>
      </c>
      <c r="S7" s="38">
        <v>283233</v>
      </c>
      <c r="T7" s="38">
        <v>76.489999999999995</v>
      </c>
      <c r="U7" s="38">
        <v>3702.88</v>
      </c>
      <c r="V7" s="38">
        <v>556</v>
      </c>
      <c r="W7" s="38">
        <v>0.26</v>
      </c>
      <c r="X7" s="38">
        <v>2138.46</v>
      </c>
      <c r="Y7" s="38">
        <v>111.67</v>
      </c>
      <c r="Z7" s="38">
        <v>120.81</v>
      </c>
      <c r="AA7" s="38">
        <v>128</v>
      </c>
      <c r="AB7" s="38">
        <v>136.54</v>
      </c>
      <c r="AC7" s="38">
        <v>90.65</v>
      </c>
      <c r="AD7" s="38">
        <v>98.04</v>
      </c>
      <c r="AE7" s="38">
        <v>99.91</v>
      </c>
      <c r="AF7" s="38">
        <v>98.03</v>
      </c>
      <c r="AG7" s="38">
        <v>101.38</v>
      </c>
      <c r="AH7" s="38">
        <v>100.3</v>
      </c>
      <c r="AI7" s="38">
        <v>104.83</v>
      </c>
      <c r="AJ7" s="38">
        <v>10009.799999999999</v>
      </c>
      <c r="AK7" s="38">
        <v>8852.7099999999991</v>
      </c>
      <c r="AL7" s="38">
        <v>6464.26</v>
      </c>
      <c r="AM7" s="38">
        <v>6603.55</v>
      </c>
      <c r="AN7" s="38">
        <v>3829</v>
      </c>
      <c r="AO7" s="38">
        <v>208.1</v>
      </c>
      <c r="AP7" s="38">
        <v>148.76</v>
      </c>
      <c r="AQ7" s="38">
        <v>179.15</v>
      </c>
      <c r="AR7" s="38">
        <v>360.63</v>
      </c>
      <c r="AS7" s="38">
        <v>254.91</v>
      </c>
      <c r="AT7" s="38">
        <v>61.55</v>
      </c>
      <c r="AU7" s="38">
        <v>48.11</v>
      </c>
      <c r="AV7" s="38">
        <v>51.95</v>
      </c>
      <c r="AW7" s="38">
        <v>13.23</v>
      </c>
      <c r="AX7" s="38">
        <v>12.85</v>
      </c>
      <c r="AY7" s="38">
        <v>-68.87</v>
      </c>
      <c r="AZ7" s="38">
        <v>75.290000000000006</v>
      </c>
      <c r="BA7" s="38">
        <v>129.05000000000001</v>
      </c>
      <c r="BB7" s="38">
        <v>131.47999999999999</v>
      </c>
      <c r="BC7" s="38">
        <v>75.33</v>
      </c>
      <c r="BD7" s="38">
        <v>64.17</v>
      </c>
      <c r="BE7" s="38">
        <v>45.34</v>
      </c>
      <c r="BF7" s="38">
        <v>10340.5</v>
      </c>
      <c r="BG7" s="38">
        <v>8934.17</v>
      </c>
      <c r="BH7" s="38">
        <v>6578.29</v>
      </c>
      <c r="BI7" s="38">
        <v>6319.35</v>
      </c>
      <c r="BJ7" s="38">
        <v>3292.4</v>
      </c>
      <c r="BK7" s="38">
        <v>1592.72</v>
      </c>
      <c r="BL7" s="38">
        <v>1223.96</v>
      </c>
      <c r="BM7" s="38">
        <v>1269.1500000000001</v>
      </c>
      <c r="BN7" s="38">
        <v>1087.96</v>
      </c>
      <c r="BO7" s="38">
        <v>1209.45</v>
      </c>
      <c r="BP7" s="38">
        <v>1260.21</v>
      </c>
      <c r="BQ7" s="38">
        <v>52.76</v>
      </c>
      <c r="BR7" s="38">
        <v>26.67</v>
      </c>
      <c r="BS7" s="38">
        <v>75.88</v>
      </c>
      <c r="BT7" s="38">
        <v>74.89</v>
      </c>
      <c r="BU7" s="38">
        <v>66.069999999999993</v>
      </c>
      <c r="BV7" s="38">
        <v>53.7</v>
      </c>
      <c r="BW7" s="38">
        <v>61.54</v>
      </c>
      <c r="BX7" s="38">
        <v>63.97</v>
      </c>
      <c r="BY7" s="38">
        <v>59.67</v>
      </c>
      <c r="BZ7" s="38">
        <v>55.93</v>
      </c>
      <c r="CA7" s="38">
        <v>75.290000000000006</v>
      </c>
      <c r="CB7" s="38">
        <v>194.66</v>
      </c>
      <c r="CC7" s="38">
        <v>389.44</v>
      </c>
      <c r="CD7" s="38">
        <v>150.01</v>
      </c>
      <c r="CE7" s="38">
        <v>150.02000000000001</v>
      </c>
      <c r="CF7" s="38">
        <v>207.55</v>
      </c>
      <c r="CG7" s="38">
        <v>300.35000000000002</v>
      </c>
      <c r="CH7" s="38">
        <v>267.86</v>
      </c>
      <c r="CI7" s="38">
        <v>256.82</v>
      </c>
      <c r="CJ7" s="38">
        <v>270.60000000000002</v>
      </c>
      <c r="CK7" s="38">
        <v>289.60000000000002</v>
      </c>
      <c r="CL7" s="38">
        <v>215.41</v>
      </c>
      <c r="CM7" s="38" t="s">
        <v>102</v>
      </c>
      <c r="CN7" s="38" t="s">
        <v>102</v>
      </c>
      <c r="CO7" s="38" t="s">
        <v>102</v>
      </c>
      <c r="CP7" s="38" t="s">
        <v>102</v>
      </c>
      <c r="CQ7" s="38" t="s">
        <v>102</v>
      </c>
      <c r="CR7" s="38">
        <v>37.72</v>
      </c>
      <c r="CS7" s="38">
        <v>37.08</v>
      </c>
      <c r="CT7" s="38">
        <v>37.46</v>
      </c>
      <c r="CU7" s="38">
        <v>37.65</v>
      </c>
      <c r="CV7" s="38">
        <v>36.71</v>
      </c>
      <c r="CW7" s="38">
        <v>42.9</v>
      </c>
      <c r="CX7" s="38">
        <v>67.92</v>
      </c>
      <c r="CY7" s="38">
        <v>75.989999999999995</v>
      </c>
      <c r="CZ7" s="38">
        <v>82.47</v>
      </c>
      <c r="DA7" s="38">
        <v>82.86</v>
      </c>
      <c r="DB7" s="38">
        <v>80.760000000000005</v>
      </c>
      <c r="DC7" s="38">
        <v>68.459999999999994</v>
      </c>
      <c r="DD7" s="38">
        <v>67.22</v>
      </c>
      <c r="DE7" s="38">
        <v>67.459999999999994</v>
      </c>
      <c r="DF7" s="38">
        <v>67.37</v>
      </c>
      <c r="DG7" s="38">
        <v>70.05</v>
      </c>
      <c r="DH7" s="38">
        <v>84.75</v>
      </c>
      <c r="DI7" s="38">
        <v>11.33</v>
      </c>
      <c r="DJ7" s="38">
        <v>12.74</v>
      </c>
      <c r="DK7" s="38">
        <v>14.73</v>
      </c>
      <c r="DL7" s="38">
        <v>16.72</v>
      </c>
      <c r="DM7" s="38">
        <v>18.7</v>
      </c>
      <c r="DN7" s="38">
        <v>18.920000000000002</v>
      </c>
      <c r="DO7" s="38">
        <v>14.76</v>
      </c>
      <c r="DP7" s="38">
        <v>15.02</v>
      </c>
      <c r="DQ7" s="38">
        <v>13.2</v>
      </c>
      <c r="DR7" s="38">
        <v>15.82</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0.13</v>
      </c>
      <c r="EK7" s="38">
        <v>0.13</v>
      </c>
      <c r="EL7" s="38">
        <v>0.09</v>
      </c>
      <c r="EM7" s="38">
        <v>0.06</v>
      </c>
      <c r="EN7" s="38">
        <v>0.02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cp:lastPrinted>2022-01-18T05:48:10Z</cp:lastPrinted>
  <dcterms:created xsi:type="dcterms:W3CDTF">2021-12-03T07:25:45Z</dcterms:created>
  <dcterms:modified xsi:type="dcterms:W3CDTF">2022-02-10T08:34:58Z</dcterms:modified>
  <cp:category/>
</cp:coreProperties>
</file>