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2 茨木市　あと交通\"/>
    </mc:Choice>
  </mc:AlternateContent>
  <xr:revisionPtr revIDLastSave="0" documentId="13_ncr:1_{8AEBA319-E5D7-4661-BF4A-51E5CE5D3FB6}" xr6:coauthVersionLast="45" xr6:coauthVersionMax="45" xr10:uidLastSave="{00000000-0000-0000-0000-000000000000}"/>
  <workbookProtection workbookAlgorithmName="SHA-512" workbookHashValue="L3UaO2pW1B40pZL4l+2CAhAKS9fVJtwgQiZJoJqeLidESuTyhMo05firXhzM/YqZ+osVi4BR9BzSswtLDt9HnQ==" workbookSaltValue="UUGLeCTIbDaf17bw6o7jHQ==" workbookSpinCount="100000" lockStructure="1"/>
  <bookViews>
    <workbookView xWindow="900" yWindow="516" windowWidth="21600" windowHeight="112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<sst xmlns="http://schemas.openxmlformats.org/spreadsheetml/2006/main" count="236" uniqueCount="117">
  <si>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</si>
  <si>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</si>
  <si>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</si>
  <si>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</si>
  <si>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</si>
  <si>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</si>
  <si>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</si>
  <si>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</si>
  <si>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</si>
  <si>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</si>
  <si>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</si>
  <si>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</si>
  <si>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</si>
  <si>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</si>
  <si>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</si>
  <si>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</si>
  <si>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</si>
  <si>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</si>
  <si>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</si>
  <si>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</si>
  <si>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</si>
  <si>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</si>
  <si>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</si>
  <si>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</si>
  <si>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</si>
  <si>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</si>
  <si>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</si>
  <si>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</si>
  <si>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</si>
  <si>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</si>
  <si>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</si>
  <si>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</si>
  <si>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</si>
  <si>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</si>
  <si>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</si>
  <si>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</si>
  <si>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</si>
  <si>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</si>
  <si>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</si>
  <si>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</si>
  <si>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</si>
  <si>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</si>
  <si>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</si>
  <si>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</si>
  <si>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</si>
  <si>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</si>
  <si>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</si>
  <si>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</si>
  <si>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</si>
  <si>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</si>
  <si>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</si>
  <si>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</si>
  <si>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</si>
  <si>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</si>
  <si>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</si>
  <si>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</si>
  <si>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</si>
  <si>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</si>
  <si>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</si>
  <si>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</si>
  <si>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</si>
  <si>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</si>
  <si>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</si>
  <si>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</si>
  <si>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</si>
  <si>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</si>
  <si>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</si>
  <si>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</si>
  <si>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</si>
  <si>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</si>
  <si>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</si>
  <si>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</si>
  <si>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</si>
  <si>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</si>
  <si>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</si>
  <si>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</si>
  <si>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</si>
  <si>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</si>
  <si>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</si>
  <si>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</si>
  <si>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</si>
  <si>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</si>
  <si>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</si>
  <si>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</si>
  <si>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</si>
  <si>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</si>
  <si>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</si>
  <si>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</si>
  <si>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</si>
  <si>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</si>
  <si>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</si>
  <si>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</si>
  <si>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</si>
  <si>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</si>
  <si>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</si>
  <si>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</si>
  <si>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</si>
  <si>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</si>
  <si>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</si>
  <si>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</si>
  <si>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</si>
  <si>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</si>
  <si>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</si>
  <si>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</si>
  <si>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</si>
  <si>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</si>
  <si>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</si>
  <si>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</si>
  <si>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</si>
  <si>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</si>
  <si>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</si>
  <si>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</si>
  <si>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</si>
  <si>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</si>
  <si>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平成29年度に下水道使用料の改定を実施しており、これにより流動比率の数値改善が今後も見込まれる。
　今後、人口減少や節水機器の普及による使用料減少の影響から事業資金が減少していき、また高度経済成長時に布設した管渠の更新時期を迎える。計画的な管渠の改築更新を進め、策定した経営戦略を基に永続的な事業運営を図り、経営の健全性・効率性を確保していくことが重要である。</t>
    <phoneticPr fontId="4"/>
  </si>
  <si>
    <t xml:space="preserve">　令和２年度において類似団体平均値と比較すると、効率的な事業運営の点では、①経常収支比率は100％を超えやや高い水準であり、⑧水洗化率もやや高い水準にある。また、⑥汚水処理原価は低い水準である。本市は流域下水道に接続しているため、汚水処理等において一定のスケールメリットを享受していることが一因であると考えられる。
　経営の健全性の観点では、類似団体平均値と比較して③流動比率が低い一方で⑤経費回収率が高い水準にある。これは下水道使用料が改定により適正な水準にあり収入を確保できているためである。本市においては、令和元年度まで資金の不足分を一般会計から基準外繰入金で賄っていたため、資金残高が少なく、経費回収率は100%を超えているにもかかわらず、短期的な支払い能力は低い状況である。
　他に、④企業債残高対事業規模比率については、類似団体平均値と比較して低い水準であることから、改築更新への現状投資額が低く、投資規模が使用料水準と比較して過大なものになっていないことを示している。
　なお、⑦施設利用率については、汚水処理施設を保有していないため、該当数値はない。
</t>
    <rPh sb="276" eb="278">
      <t>キジュン</t>
    </rPh>
    <rPh sb="278" eb="279">
      <t>ガイ</t>
    </rPh>
    <phoneticPr fontId="4"/>
  </si>
  <si>
    <t xml:space="preserve">　昭和37年に事業を開始したが、耐用年数を迎える管渠では、現状の調査結果は健全である。令和２年度において、②管渠老朽化率は類似団体平均値と比較して低い水準であるが、平成30年度と比較するとやや上昇している。③管渠改善率は平成29年度に上昇し、平成30年度は横ばい、令和元年度、令和２年度に低下しているが、これは更新・改良・修繕を行っている管渠延長が年度により増減するためである。
　また、①有形固定資産減価償却率は類似団体平均値と比較すると高くなっているが、これはポンプ場に設置した機械等は耐用年数が管渠より短く、累計の減価償却額も大きいためである。
</t>
    <rPh sb="138" eb="140">
      <t>レイワ</t>
    </rPh>
    <rPh sb="141" eb="14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</si>
</sst>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0.06</c:v>
                </c:pt>
                <c:pt idx="1">
                  <c:v>0.25</c:v>
                </c:pt>
                <c:pt idx="2">
                  <c:v>0.26</c:v>
                </c:pt>
                <c:pt idx="3">
                  <c:v>0.18</c:v>
                </c:pt>
                <c:pt idx="4">
                  <c:v>0.04</c:v>
                </c:pt>
              </c:numCache>
            </c:numRef>
          </c:val>
          <c:extLst>
            <c:ext xmlns:c16="http://schemas.microsoft.com/office/drawing/2014/chart" uri="{C3380CC4-5D6E-409C-BE32-E72D297353CC}">
              <c16:uniqueId val="{00000000-ADA5-4502-8676-1488A1FA24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ADA5-4502-8676-1488A1FA24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115.66</c:v>
                </c:pt>
                <c:pt idx="1">
                  <c:v>114.76</c:v>
                </c:pt>
                <c:pt idx="2">
                  <c:v>115.28</c:v>
                </c:pt>
                <c:pt idx="3">
                  <c:v>115.72</c:v>
                </c:pt>
                <c:pt idx="4">
                  <c:v>115.75</c:v>
                </c:pt>
              </c:numCache>
            </c:numRef>
          </c:val>
          <c:extLst>
            <c:ext xmlns:c16="http://schemas.microsoft.com/office/drawing/2014/chart" uri="{C3380CC4-5D6E-409C-BE32-E72D297353CC}">
              <c16:uniqueId val="{00000000-B866-46B2-92C9-2BFE5BF497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B866-46B2-92C9-2BFE5BF497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47.13</c:v>
                </c:pt>
                <c:pt idx="1">
                  <c:v>48.31</c:v>
                </c:pt>
                <c:pt idx="2">
                  <c:v>49.05</c:v>
                </c:pt>
                <c:pt idx="3">
                  <c:v>49.78</c:v>
                </c:pt>
                <c:pt idx="4">
                  <c:v>50.82</c:v>
                </c:pt>
              </c:numCache>
            </c:numRef>
          </c:val>
          <c:extLst>
            <c:ext xmlns:c16="http://schemas.microsoft.com/office/drawing/2014/chart" uri="{C3380CC4-5D6E-409C-BE32-E72D297353CC}">
              <c16:uniqueId val="{00000000-E0E0-4B0A-AD68-FB0E5EEC9F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E0E0-4B0A-AD68-FB0E5EEC9F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0.53</c:v>
                </c:pt>
                <c:pt idx="1">
                  <c:v>0.77</c:v>
                </c:pt>
                <c:pt idx="2">
                  <c:v>1.27</c:v>
                </c:pt>
                <c:pt idx="3">
                  <c:v>2.1800000000000002</c:v>
                </c:pt>
                <c:pt idx="4">
                  <c:v>3.61</c:v>
                </c:pt>
              </c:numCache>
            </c:numRef>
          </c:val>
          <c:extLst>
            <c:ext xmlns:c16="http://schemas.microsoft.com/office/drawing/2014/chart" uri="{C3380CC4-5D6E-409C-BE32-E72D297353CC}">
              <c16:uniqueId val="{00000000-0CFB-4446-8424-16FFDD22CA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0CFB-4446-8424-16FFDD22CA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0D-4025-AFD8-B9893D8807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020D-4025-AFD8-B9893D8807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42.39</c:v>
                </c:pt>
                <c:pt idx="1">
                  <c:v>47.05</c:v>
                </c:pt>
                <c:pt idx="2">
                  <c:v>58.52</c:v>
                </c:pt>
                <c:pt idx="3">
                  <c:v>59.09</c:v>
                </c:pt>
                <c:pt idx="4">
                  <c:v>55.52</c:v>
                </c:pt>
              </c:numCache>
            </c:numRef>
          </c:val>
          <c:extLst>
            <c:ext xmlns:c16="http://schemas.microsoft.com/office/drawing/2014/chart" uri="{C3380CC4-5D6E-409C-BE32-E72D297353CC}">
              <c16:uniqueId val="{00000000-8C48-4D94-995B-17CCEB3FC6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8C48-4D94-995B-17CCEB3FC6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486.24</c:v>
                </c:pt>
                <c:pt idx="1">
                  <c:v>432.27</c:v>
                </c:pt>
                <c:pt idx="2">
                  <c:v>412.41</c:v>
                </c:pt>
                <c:pt idx="3">
                  <c:v>402.2</c:v>
                </c:pt>
                <c:pt idx="4">
                  <c:v>378.54</c:v>
                </c:pt>
              </c:numCache>
            </c:numRef>
          </c:val>
          <c:extLst>
            <c:ext xmlns:c16="http://schemas.microsoft.com/office/drawing/2014/chart" uri="{C3380CC4-5D6E-409C-BE32-E72D297353CC}">
              <c16:uniqueId val="{00000000-4A73-4C03-999B-C7372C64BF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4A73-4C03-999B-C7372C64BF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116.61</c:v>
                </c:pt>
                <c:pt idx="1">
                  <c:v>122.08</c:v>
                </c:pt>
                <c:pt idx="2">
                  <c:v>122.44</c:v>
                </c:pt>
                <c:pt idx="3">
                  <c:v>123.77</c:v>
                </c:pt>
                <c:pt idx="4">
                  <c:v>121.93</c:v>
                </c:pt>
              </c:numCache>
            </c:numRef>
          </c:val>
          <c:extLst>
            <c:ext xmlns:c16="http://schemas.microsoft.com/office/drawing/2014/chart" uri="{C3380CC4-5D6E-409C-BE32-E72D297353CC}">
              <c16:uniqueId val="{00000000-D0CB-49A2-938E-C71152E588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D0CB-49A2-938E-C71152E588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97.06</c:v>
                </c:pt>
                <c:pt idx="1">
                  <c:v>97.56</c:v>
                </c:pt>
                <c:pt idx="2">
                  <c:v>97.62</c:v>
                </c:pt>
                <c:pt idx="3">
                  <c:v>96.18</c:v>
                </c:pt>
                <c:pt idx="4">
                  <c:v>94.62</c:v>
                </c:pt>
              </c:numCache>
            </c:numRef>
          </c:val>
          <c:extLst>
            <c:ext xmlns:c16="http://schemas.microsoft.com/office/drawing/2014/chart" uri="{C3380CC4-5D6E-409C-BE32-E72D297353CC}">
              <c16:uniqueId val="{00000000-B3CE-4BD1-8365-E72ACC7E2D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B3CE-4BD1-8365-E72ACC7E2D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E9-449B-9336-76976C01F4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ACE9-449B-9336-76976C01F4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98.88</c:v>
                </c:pt>
                <c:pt idx="1">
                  <c:v>98.92</c:v>
                </c:pt>
                <c:pt idx="2">
                  <c:v>98.95</c:v>
                </c:pt>
                <c:pt idx="3">
                  <c:v>98.96</c:v>
                </c:pt>
                <c:pt idx="4">
                  <c:v>99.02</c:v>
                </c:pt>
              </c:numCache>
            </c:numRef>
          </c:val>
          <c:extLst>
            <c:ext xmlns:c16="http://schemas.microsoft.com/office/drawing/2014/chart" uri="{C3380CC4-5D6E-409C-BE32-E72D297353CC}">
              <c16:uniqueId val="{00000000-853A-4C28-B07D-9DACB87E7B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853A-4C28-B07D-9DACB87E7B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546875" defaultRowHeight="13.2" x14ac:dyDescent="0.2"/>
  <cols>
    <col min="1" max="1" width="2.554687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茨木市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非設置</v>
      </c>
      <c r="AE8" s="50"/>
      <c r="AF8" s="50"/>
      <c r="AG8" s="50"/>
      <c r="AH8" s="50"/>
      <c r="AI8" s="50"/>
      <c r="AJ8" s="50"/>
      <c r="AK8" s="3"/>
      <c r="AL8" s="51">
        <f>データ!S6</f>
        <v>283233</v>
      </c>
      <c r="AM8" s="51"/>
      <c r="AN8" s="51"/>
      <c r="AO8" s="51"/>
      <c r="AP8" s="51"/>
      <c r="AQ8" s="51"/>
      <c r="AR8" s="51"/>
      <c r="AS8" s="51"/>
      <c r="AT8" s="46">
        <f>データ!T6</f>
        <v>76.489999999999995</v>
      </c>
      <c r="AU8" s="46"/>
      <c r="AV8" s="46"/>
      <c r="AW8" s="46"/>
      <c r="AX8" s="46"/>
      <c r="AY8" s="46"/>
      <c r="AZ8" s="46"/>
      <c r="BA8" s="46"/>
      <c r="BB8" s="46">
        <f>データ!U6</f>
        <v>3702.88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72.790000000000006</v>
      </c>
      <c r="J10" s="46"/>
      <c r="K10" s="46"/>
      <c r="L10" s="46"/>
      <c r="M10" s="46"/>
      <c r="N10" s="46"/>
      <c r="O10" s="46"/>
      <c r="P10" s="46">
        <f>データ!P6</f>
        <v>99.23</v>
      </c>
      <c r="Q10" s="46"/>
      <c r="R10" s="46"/>
      <c r="S10" s="46"/>
      <c r="T10" s="46"/>
      <c r="U10" s="46"/>
      <c r="V10" s="46"/>
      <c r="W10" s="46">
        <f>データ!Q6</f>
        <v>70.48</v>
      </c>
      <c r="X10" s="46"/>
      <c r="Y10" s="46"/>
      <c r="Z10" s="46"/>
      <c r="AA10" s="46"/>
      <c r="AB10" s="46"/>
      <c r="AC10" s="46"/>
      <c r="AD10" s="51">
        <f>データ!R6</f>
        <v>2035</v>
      </c>
      <c r="AE10" s="51"/>
      <c r="AF10" s="51"/>
      <c r="AG10" s="51"/>
      <c r="AH10" s="51"/>
      <c r="AI10" s="51"/>
      <c r="AJ10" s="51"/>
      <c r="AK10" s="2"/>
      <c r="AL10" s="51">
        <f>データ!V6</f>
        <v>280895</v>
      </c>
      <c r="AM10" s="51"/>
      <c r="AN10" s="51"/>
      <c r="AO10" s="51"/>
      <c r="AP10" s="51"/>
      <c r="AQ10" s="51"/>
      <c r="AR10" s="51"/>
      <c r="AS10" s="51"/>
      <c r="AT10" s="46">
        <f>データ!W6</f>
        <v>27.54</v>
      </c>
      <c r="AU10" s="46"/>
      <c r="AV10" s="46"/>
      <c r="AW10" s="46"/>
      <c r="AX10" s="46"/>
      <c r="AY10" s="46"/>
      <c r="AZ10" s="46"/>
      <c r="BA10" s="46"/>
      <c r="BB10" s="46">
        <f>データ!X6</f>
        <v>10199.530000000001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oGitqDtVCnnZLFLpwLK2VkP7/uy4f/v35fVYnjd+50I0yGG4GIcHNriezyXdec97CQZApCePMfMOQ7OOOPBQ==" saltValue="nQaRYWIhokuJMSD/rwit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272116</v>
      </c>
      <c r="D6" s="33">
        <f t="shared" si="3"/>
        <v>46</v>
      </c>
      <c r="E6" s="33">
        <f t="shared" si="3"/>
        <v>17</v>
      </c>
      <c r="F6" s="33">
        <f t="shared" si="3"/>
        <v>1</v>
      </c>
      <c r="G6" s="33">
        <f t="shared" si="3"/>
        <v>0</v>
      </c>
      <c r="H6" s="33" t="str">
        <f t="shared" si="3"/>
        <v>大阪府　茨木市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72.790000000000006</v>
      </c>
      <c r="P6" s="34">
        <f t="shared" si="3"/>
        <v>99.23</v>
      </c>
      <c r="Q6" s="34">
        <f t="shared" si="3"/>
        <v>70.48</v>
      </c>
      <c r="R6" s="34">
        <f t="shared" si="3"/>
        <v>2035</v>
      </c>
      <c r="S6" s="34">
        <f t="shared" si="3"/>
        <v>283233</v>
      </c>
      <c r="T6" s="34">
        <f t="shared" si="3"/>
        <v>76.489999999999995</v>
      </c>
      <c r="U6" s="34">
        <f t="shared" si="3"/>
        <v>3702.88</v>
      </c>
      <c r="V6" s="34">
        <f t="shared" si="3"/>
        <v>280895</v>
      </c>
      <c r="W6" s="34">
        <f t="shared" si="3"/>
        <v>27.54</v>
      </c>
      <c r="X6" s="34">
        <f t="shared" si="3"/>
        <v>10199.530000000001</v>
      </c>
      <c r="Y6" s="35">
        <f>IF(Y7="",NA(),Y7)</f>
        <v>115.66</v>
      </c>
      <c r="Z6" s="35">
        <f t="shared" ref="Z6:AH6" si="4">IF(Z7="",NA(),Z7)</f>
        <v>114.76</v>
      </c>
      <c r="AA6" s="35">
        <f t="shared" si="4"/>
        <v>115.28</v>
      </c>
      <c r="AB6" s="35">
        <f t="shared" si="4"/>
        <v>115.72</v>
      </c>
      <c r="AC6" s="35">
        <f t="shared" si="4"/>
        <v>115.75</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42.39</v>
      </c>
      <c r="AV6" s="35">
        <f t="shared" ref="AV6:BD6" si="6">IF(AV7="",NA(),AV7)</f>
        <v>47.05</v>
      </c>
      <c r="AW6" s="35">
        <f t="shared" si="6"/>
        <v>58.52</v>
      </c>
      <c r="AX6" s="35">
        <f t="shared" si="6"/>
        <v>59.09</v>
      </c>
      <c r="AY6" s="35">
        <f t="shared" si="6"/>
        <v>55.52</v>
      </c>
      <c r="AZ6" s="35">
        <f t="shared" si="6"/>
        <v>67.7</v>
      </c>
      <c r="BA6" s="35">
        <f t="shared" si="6"/>
        <v>75.02</v>
      </c>
      <c r="BB6" s="35">
        <f t="shared" si="6"/>
        <v>73.55</v>
      </c>
      <c r="BC6" s="35">
        <f t="shared" si="6"/>
        <v>71.19</v>
      </c>
      <c r="BD6" s="35">
        <f t="shared" si="6"/>
        <v>77.72</v>
      </c>
      <c r="BE6" s="34" t="str">
        <f>IF(BE7="","",IF(BE7="-","【-】","【"&amp;SUBSTITUTE(TEXT(BE7,"#,##0.00"),"-","△")&amp;"】"))</f>
        <v>【67.52】</v>
      </c>
      <c r="BF6" s="35">
        <f>IF(BF7="",NA(),BF7)</f>
        <v>486.24</v>
      </c>
      <c r="BG6" s="35">
        <f t="shared" ref="BG6:BO6" si="7">IF(BG7="",NA(),BG7)</f>
        <v>432.27</v>
      </c>
      <c r="BH6" s="35">
        <f t="shared" si="7"/>
        <v>412.41</v>
      </c>
      <c r="BI6" s="35">
        <f t="shared" si="7"/>
        <v>402.2</v>
      </c>
      <c r="BJ6" s="35">
        <f t="shared" si="7"/>
        <v>378.54</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116.61</v>
      </c>
      <c r="BR6" s="35">
        <f t="shared" ref="BR6:BZ6" si="8">IF(BR7="",NA(),BR7)</f>
        <v>122.08</v>
      </c>
      <c r="BS6" s="35">
        <f t="shared" si="8"/>
        <v>122.44</v>
      </c>
      <c r="BT6" s="35">
        <f t="shared" si="8"/>
        <v>123.77</v>
      </c>
      <c r="BU6" s="35">
        <f t="shared" si="8"/>
        <v>121.93</v>
      </c>
      <c r="BV6" s="35">
        <f t="shared" si="8"/>
        <v>95.76</v>
      </c>
      <c r="BW6" s="35">
        <f t="shared" si="8"/>
        <v>100.74</v>
      </c>
      <c r="BX6" s="35">
        <f t="shared" si="8"/>
        <v>100.34</v>
      </c>
      <c r="BY6" s="35">
        <f t="shared" si="8"/>
        <v>99.89</v>
      </c>
      <c r="BZ6" s="35">
        <f t="shared" si="8"/>
        <v>99.95</v>
      </c>
      <c r="CA6" s="34" t="str">
        <f>IF(CA7="","",IF(CA7="-","【-】","【"&amp;SUBSTITUTE(TEXT(CA7,"#,##0.00"),"-","△")&amp;"】"))</f>
        <v>【98.96】</v>
      </c>
      <c r="CB6" s="35">
        <f>IF(CB7="",NA(),CB7)</f>
        <v>97.06</v>
      </c>
      <c r="CC6" s="35">
        <f t="shared" ref="CC6:CK6" si="9">IF(CC7="",NA(),CC7)</f>
        <v>97.56</v>
      </c>
      <c r="CD6" s="35">
        <f t="shared" si="9"/>
        <v>97.62</v>
      </c>
      <c r="CE6" s="35">
        <f t="shared" si="9"/>
        <v>96.18</v>
      </c>
      <c r="CF6" s="35">
        <f t="shared" si="9"/>
        <v>94.62</v>
      </c>
      <c r="CG6" s="35">
        <f t="shared" si="9"/>
        <v>119</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98.88</v>
      </c>
      <c r="CY6" s="35">
        <f t="shared" ref="CY6:DG6" si="11">IF(CY7="",NA(),CY7)</f>
        <v>98.92</v>
      </c>
      <c r="CZ6" s="35">
        <f t="shared" si="11"/>
        <v>98.95</v>
      </c>
      <c r="DA6" s="35">
        <f t="shared" si="11"/>
        <v>98.96</v>
      </c>
      <c r="DB6" s="35">
        <f t="shared" si="11"/>
        <v>99.02</v>
      </c>
      <c r="DC6" s="35">
        <f t="shared" si="11"/>
        <v>97.08</v>
      </c>
      <c r="DD6" s="35">
        <f t="shared" si="11"/>
        <v>97.4</v>
      </c>
      <c r="DE6" s="35">
        <f t="shared" si="11"/>
        <v>96.96</v>
      </c>
      <c r="DF6" s="35">
        <f t="shared" si="11"/>
        <v>96.97</v>
      </c>
      <c r="DG6" s="35">
        <f t="shared" si="11"/>
        <v>97.7</v>
      </c>
      <c r="DH6" s="34" t="str">
        <f>IF(DH7="","",IF(DH7="-","【-】","【"&amp;SUBSTITUTE(TEXT(DH7,"#,##0.00"),"-","△")&amp;"】"))</f>
        <v>【95.57】</v>
      </c>
      <c r="DI6" s="35">
        <f>IF(DI7="",NA(),DI7)</f>
        <v>47.13</v>
      </c>
      <c r="DJ6" s="35">
        <f t="shared" ref="DJ6:DR6" si="12">IF(DJ7="",NA(),DJ7)</f>
        <v>48.31</v>
      </c>
      <c r="DK6" s="35">
        <f t="shared" si="12"/>
        <v>49.05</v>
      </c>
      <c r="DL6" s="35">
        <f t="shared" si="12"/>
        <v>49.78</v>
      </c>
      <c r="DM6" s="35">
        <f t="shared" si="12"/>
        <v>50.82</v>
      </c>
      <c r="DN6" s="35">
        <f t="shared" si="12"/>
        <v>25.28</v>
      </c>
      <c r="DO6" s="35">
        <f t="shared" si="12"/>
        <v>28.35</v>
      </c>
      <c r="DP6" s="35">
        <f t="shared" si="12"/>
        <v>25.13</v>
      </c>
      <c r="DQ6" s="35">
        <f t="shared" si="12"/>
        <v>24.54</v>
      </c>
      <c r="DR6" s="35">
        <f t="shared" si="12"/>
        <v>23.38</v>
      </c>
      <c r="DS6" s="34" t="str">
        <f>IF(DS7="","",IF(DS7="-","【-】","【"&amp;SUBSTITUTE(TEXT(DS7,"#,##0.00"),"-","△")&amp;"】"))</f>
        <v>【36.52】</v>
      </c>
      <c r="DT6" s="35">
        <f>IF(DT7="",NA(),DT7)</f>
        <v>0.53</v>
      </c>
      <c r="DU6" s="35">
        <f t="shared" ref="DU6:EC6" si="13">IF(DU7="",NA(),DU7)</f>
        <v>0.77</v>
      </c>
      <c r="DV6" s="35">
        <f t="shared" si="13"/>
        <v>1.27</v>
      </c>
      <c r="DW6" s="35">
        <f t="shared" si="13"/>
        <v>2.1800000000000002</v>
      </c>
      <c r="DX6" s="35">
        <f t="shared" si="13"/>
        <v>3.61</v>
      </c>
      <c r="DY6" s="35">
        <f t="shared" si="13"/>
        <v>4.08</v>
      </c>
      <c r="DZ6" s="35">
        <f t="shared" si="13"/>
        <v>6.7</v>
      </c>
      <c r="EA6" s="35">
        <f t="shared" si="13"/>
        <v>6.4</v>
      </c>
      <c r="EB6" s="35">
        <f t="shared" si="13"/>
        <v>7.66</v>
      </c>
      <c r="EC6" s="35">
        <f t="shared" si="13"/>
        <v>8.1999999999999993</v>
      </c>
      <c r="ED6" s="34" t="str">
        <f>IF(ED7="","",IF(ED7="-","【-】","【"&amp;SUBSTITUTE(TEXT(ED7,"#,##0.00"),"-","△")&amp;"】"))</f>
        <v>【5.72】</v>
      </c>
      <c r="EE6" s="35">
        <f>IF(EE7="",NA(),EE7)</f>
        <v>0.06</v>
      </c>
      <c r="EF6" s="35">
        <f t="shared" ref="EF6:EN6" si="14">IF(EF7="",NA(),EF7)</f>
        <v>0.25</v>
      </c>
      <c r="EG6" s="35">
        <f t="shared" si="14"/>
        <v>0.26</v>
      </c>
      <c r="EH6" s="35">
        <f t="shared" si="14"/>
        <v>0.18</v>
      </c>
      <c r="EI6" s="35">
        <f t="shared" si="14"/>
        <v>0.04</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2">
      <c r="A7" s="28"/>
      <c r="B7" s="37">
        <v>2020</v>
      </c>
      <c r="C7" s="37">
        <v>272116</v>
      </c>
      <c r="D7" s="37">
        <v>46</v>
      </c>
      <c r="E7" s="37">
        <v>17</v>
      </c>
      <c r="F7" s="37">
        <v>1</v>
      </c>
      <c r="G7" s="37">
        <v>0</v>
      </c>
      <c r="H7" s="37" t="s">
        <v>96</v>
      </c>
      <c r="I7" s="37" t="s">
        <v>97</v>
      </c>
      <c r="J7" s="37" t="s">
        <v>98</v>
      </c>
      <c r="K7" s="37" t="s">
        <v>99</v>
      </c>
      <c r="L7" s="37" t="s">
        <v>100</v>
      </c>
      <c r="M7" s="37" t="s">
        <v>101</v>
      </c>
      <c r="N7" s="38" t="s">
        <v>102</v>
      </c>
      <c r="O7" s="38">
        <v>72.790000000000006</v>
      </c>
      <c r="P7" s="38">
        <v>99.23</v>
      </c>
      <c r="Q7" s="38">
        <v>70.48</v>
      </c>
      <c r="R7" s="38">
        <v>2035</v>
      </c>
      <c r="S7" s="38">
        <v>283233</v>
      </c>
      <c r="T7" s="38">
        <v>76.489999999999995</v>
      </c>
      <c r="U7" s="38">
        <v>3702.88</v>
      </c>
      <c r="V7" s="38">
        <v>280895</v>
      </c>
      <c r="W7" s="38">
        <v>27.54</v>
      </c>
      <c r="X7" s="38">
        <v>10199.530000000001</v>
      </c>
      <c r="Y7" s="38">
        <v>115.66</v>
      </c>
      <c r="Z7" s="38">
        <v>114.76</v>
      </c>
      <c r="AA7" s="38">
        <v>115.28</v>
      </c>
      <c r="AB7" s="38">
        <v>115.72</v>
      </c>
      <c r="AC7" s="38">
        <v>115.75</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42.39</v>
      </c>
      <c r="AV7" s="38">
        <v>47.05</v>
      </c>
      <c r="AW7" s="38">
        <v>58.52</v>
      </c>
      <c r="AX7" s="38">
        <v>59.09</v>
      </c>
      <c r="AY7" s="38">
        <v>55.52</v>
      </c>
      <c r="AZ7" s="38">
        <v>67.7</v>
      </c>
      <c r="BA7" s="38">
        <v>75.02</v>
      </c>
      <c r="BB7" s="38">
        <v>73.55</v>
      </c>
      <c r="BC7" s="38">
        <v>71.19</v>
      </c>
      <c r="BD7" s="38">
        <v>77.72</v>
      </c>
      <c r="BE7" s="38">
        <v>67.52</v>
      </c>
      <c r="BF7" s="38">
        <v>486.24</v>
      </c>
      <c r="BG7" s="38">
        <v>432.27</v>
      </c>
      <c r="BH7" s="38">
        <v>412.41</v>
      </c>
      <c r="BI7" s="38">
        <v>402.2</v>
      </c>
      <c r="BJ7" s="38">
        <v>378.54</v>
      </c>
      <c r="BK7" s="38">
        <v>599.92999999999995</v>
      </c>
      <c r="BL7" s="38">
        <v>573.73</v>
      </c>
      <c r="BM7" s="38">
        <v>514.27</v>
      </c>
      <c r="BN7" s="38">
        <v>517.34</v>
      </c>
      <c r="BO7" s="38">
        <v>485.6</v>
      </c>
      <c r="BP7" s="38">
        <v>705.21</v>
      </c>
      <c r="BQ7" s="38">
        <v>116.61</v>
      </c>
      <c r="BR7" s="38">
        <v>122.08</v>
      </c>
      <c r="BS7" s="38">
        <v>122.44</v>
      </c>
      <c r="BT7" s="38">
        <v>123.77</v>
      </c>
      <c r="BU7" s="38">
        <v>121.93</v>
      </c>
      <c r="BV7" s="38">
        <v>95.76</v>
      </c>
      <c r="BW7" s="38">
        <v>100.74</v>
      </c>
      <c r="BX7" s="38">
        <v>100.34</v>
      </c>
      <c r="BY7" s="38">
        <v>99.89</v>
      </c>
      <c r="BZ7" s="38">
        <v>99.95</v>
      </c>
      <c r="CA7" s="38">
        <v>98.96</v>
      </c>
      <c r="CB7" s="38">
        <v>97.06</v>
      </c>
      <c r="CC7" s="38">
        <v>97.56</v>
      </c>
      <c r="CD7" s="38">
        <v>97.62</v>
      </c>
      <c r="CE7" s="38">
        <v>96.18</v>
      </c>
      <c r="CF7" s="38">
        <v>94.62</v>
      </c>
      <c r="CG7" s="38">
        <v>119</v>
      </c>
      <c r="CH7" s="38">
        <v>112.75</v>
      </c>
      <c r="CI7" s="38">
        <v>113.49</v>
      </c>
      <c r="CJ7" s="38">
        <v>112.4</v>
      </c>
      <c r="CK7" s="38">
        <v>110.21</v>
      </c>
      <c r="CL7" s="38">
        <v>134.52000000000001</v>
      </c>
      <c r="CM7" s="38" t="s">
        <v>102</v>
      </c>
      <c r="CN7" s="38" t="s">
        <v>102</v>
      </c>
      <c r="CO7" s="38" t="s">
        <v>102</v>
      </c>
      <c r="CP7" s="38" t="s">
        <v>102</v>
      </c>
      <c r="CQ7" s="38" t="s">
        <v>102</v>
      </c>
      <c r="CR7" s="38">
        <v>64.66</v>
      </c>
      <c r="CS7" s="38">
        <v>64.650000000000006</v>
      </c>
      <c r="CT7" s="38">
        <v>62.96</v>
      </c>
      <c r="CU7" s="38">
        <v>62.97</v>
      </c>
      <c r="CV7" s="38">
        <v>64.930000000000007</v>
      </c>
      <c r="CW7" s="38">
        <v>59.57</v>
      </c>
      <c r="CX7" s="38">
        <v>98.88</v>
      </c>
      <c r="CY7" s="38">
        <v>98.92</v>
      </c>
      <c r="CZ7" s="38">
        <v>98.95</v>
      </c>
      <c r="DA7" s="38">
        <v>98.96</v>
      </c>
      <c r="DB7" s="38">
        <v>99.02</v>
      </c>
      <c r="DC7" s="38">
        <v>97.08</v>
      </c>
      <c r="DD7" s="38">
        <v>97.4</v>
      </c>
      <c r="DE7" s="38">
        <v>96.96</v>
      </c>
      <c r="DF7" s="38">
        <v>96.97</v>
      </c>
      <c r="DG7" s="38">
        <v>97.7</v>
      </c>
      <c r="DH7" s="38">
        <v>95.57</v>
      </c>
      <c r="DI7" s="38">
        <v>47.13</v>
      </c>
      <c r="DJ7" s="38">
        <v>48.31</v>
      </c>
      <c r="DK7" s="38">
        <v>49.05</v>
      </c>
      <c r="DL7" s="38">
        <v>49.78</v>
      </c>
      <c r="DM7" s="38">
        <v>50.82</v>
      </c>
      <c r="DN7" s="38">
        <v>25.28</v>
      </c>
      <c r="DO7" s="38">
        <v>28.35</v>
      </c>
      <c r="DP7" s="38">
        <v>25.13</v>
      </c>
      <c r="DQ7" s="38">
        <v>24.54</v>
      </c>
      <c r="DR7" s="38">
        <v>23.38</v>
      </c>
      <c r="DS7" s="38">
        <v>36.520000000000003</v>
      </c>
      <c r="DT7" s="38">
        <v>0.53</v>
      </c>
      <c r="DU7" s="38">
        <v>0.77</v>
      </c>
      <c r="DV7" s="38">
        <v>1.27</v>
      </c>
      <c r="DW7" s="38">
        <v>2.1800000000000002</v>
      </c>
      <c r="DX7" s="38">
        <v>3.61</v>
      </c>
      <c r="DY7" s="38">
        <v>4.08</v>
      </c>
      <c r="DZ7" s="38">
        <v>6.7</v>
      </c>
      <c r="EA7" s="38">
        <v>6.4</v>
      </c>
      <c r="EB7" s="38">
        <v>7.66</v>
      </c>
      <c r="EC7" s="38">
        <v>8.1999999999999993</v>
      </c>
      <c r="ED7" s="38">
        <v>5.72</v>
      </c>
      <c r="EE7" s="38">
        <v>0.06</v>
      </c>
      <c r="EF7" s="38">
        <v>0.25</v>
      </c>
      <c r="EG7" s="38">
        <v>0.26</v>
      </c>
      <c r="EH7" s="38">
        <v>0.18</v>
      </c>
      <c r="EI7" s="38">
        <v>0.04</v>
      </c>
      <c r="EJ7" s="38">
        <v>0.16</v>
      </c>
      <c r="EK7" s="38">
        <v>0.16</v>
      </c>
      <c r="EL7" s="38">
        <v>0.16</v>
      </c>
      <c r="EM7" s="38">
        <v>0.16</v>
      </c>
      <c r="EN7" s="38">
        <v>0.14000000000000001</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cp:lastPrinted>2022-01-18T04:32:03Z</cp:lastPrinted>
  <dcterms:created xsi:type="dcterms:W3CDTF">2021-12-03T07:15:20Z</dcterms:created>
  <dcterms:modified xsi:type="dcterms:W3CDTF">2022-02-10T08:34:41Z</dcterms:modified>
  <cp:category/>
</cp:coreProperties>
</file>