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2 茨木市○\"/>
    </mc:Choice>
  </mc:AlternateContent>
  <workbookProtection workbookAlgorithmName="SHA-512" workbookHashValue="IxBrbBRsZGk9U36mp6C3Pw1esOsKEykKfwVTBy0r/rkHDOpFDoaFO33xY+4sJNpZrYZ5E+Z5qHeYJT0SP82gWQ==" workbookSaltValue="dT+VOx38Aexp84xIwiu7yQ==" workbookSpinCount="100000" lockStructure="1"/>
  <bookViews>
    <workbookView xWindow="30225" yWindow="1110" windowWidth="17280" windowHeight="89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<sst xmlns="http://schemas.openxmlformats.org/spreadsheetml/2006/main" count="228" uniqueCount="114">
  <si>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</si>
  <si>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</si>
  <si>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</si>
  <si>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</si>
  <si>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</si>
  <si>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</si>
  <si>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</si>
  <si>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</si>
  <si>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</si>
  <si>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</si>
  <si>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</si>
  <si>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</si>
  <si>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</si>
  <si>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</si>
  <si>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</si>
  <si>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</si>
  <si>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</si>
  <si>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</si>
  <si>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</si>
  <si>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</si>
  <si>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</si>
  <si>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</si>
  <si>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</si>
  <si>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</si>
  <si>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</si>
  <si>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</si>
  <si>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</si>
  <si>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</si>
  <si>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</si>
  <si>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</si>
  <si>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</si>
  <si>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</si>
  <si>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</si>
  <si>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</si>
  <si>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</si>
  <si>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</si>
  <si>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</si>
  <si>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</si>
  <si>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</si>
  <si>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</si>
  <si>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</si>
  <si>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</si>
  <si>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</si>
  <si>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</si>
  <si>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</si>
  <si>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</si>
  <si>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</si>
  <si>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</si>
  <si>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</si>
  <si>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</si>
  <si>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</si>
  <si>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</si>
  <si>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</si>
  <si>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</si>
  <si>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</si>
  <si>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</si>
  <si>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</si>
  <si>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</si>
  <si>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</si>
  <si>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</si>
  <si>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</si>
  <si>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</si>
  <si>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</si>
  <si>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</si>
  <si>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</si>
  <si>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</si>
  <si>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</si>
  <si>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</si>
  <si>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</si>
  <si>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</si>
  <si>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</si>
  <si>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</si>
  <si>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</si>
  <si>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</si>
  <si>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</si>
  <si>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</si>
  <si>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</si>
  <si>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</si>
  <si>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</si>
  <si>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</si>
  <si>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</si>
  <si>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</si>
  <si>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</si>
  <si>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</si>
  <si>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</si>
  <si>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</si>
  <si>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</si>
  <si>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</si>
  <si>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</si>
  <si>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</si>
  <si>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</si>
  <si>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</si>
  <si>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</si>
  <si>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</si>
  <si>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</si>
  <si>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</si>
  <si>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</si>
  <si>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</si>
  <si>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</si>
  <si>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</si>
  <si>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</si>
  <si>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</si>
  <si>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</si>
  <si>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</si>
  <si>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</si>
  <si>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</si>
  <si>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</si>
  <si>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</si>
  <si>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</si>
  <si>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</si>
  <si>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</si>
  <si>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は、類似団体平均値の推移と同様に微増の傾向であるが、類似団体平均値より低水準で推移しており、計画的に施設更新を行っている結果、類似団体より老朽化は進んでいないと言える。なお、平成30年度に減少した要因は、送水ポンプ場の築造や浄水場の中央監視設備の改修等、大規模な施設の更新を計画的に行ったことによるものである。
　②管路経年化率は、類似団体平均値より低水準であり、他市と比較すると管路の老朽化は進んでいないといえる。
　③管路更新率は、類似団体平均値と同程度に推移している。老朽管の更新については、水道施設更新計画に基づいて進めている。なお、令和２年度は多額の更新工事を行った結果、１％を超える結果となり、類似団体平均値を上回った。
</t>
    <rPh sb="93" eb="94">
      <t>イ</t>
    </rPh>
    <rPh sb="284" eb="286">
      <t>レイワ</t>
    </rPh>
    <rPh sb="287" eb="289">
      <t>ネンド</t>
    </rPh>
    <rPh sb="290" eb="292">
      <t>タガク</t>
    </rPh>
    <rPh sb="293" eb="295">
      <t>コウシン</t>
    </rPh>
    <rPh sb="295" eb="297">
      <t>コウジ</t>
    </rPh>
    <rPh sb="298" eb="299">
      <t>オコナ</t>
    </rPh>
    <rPh sb="301" eb="303">
      <t>ケッカ</t>
    </rPh>
    <rPh sb="307" eb="308">
      <t>コ</t>
    </rPh>
    <rPh sb="310" eb="312">
      <t>ケッカ</t>
    </rPh>
    <rPh sb="316" eb="318">
      <t>ルイジ</t>
    </rPh>
    <rPh sb="318" eb="320">
      <t>ダンタイ</t>
    </rPh>
    <rPh sb="320" eb="323">
      <t>ヘイキンチ</t>
    </rPh>
    <rPh sb="324" eb="326">
      <t>ウワマワ</t>
    </rPh>
    <phoneticPr fontId="4"/>
  </si>
  <si>
    <t>　平成22年度の料金改定以降、平成25年度まで純損失を計上していたが、平成26年度の新会計基準導入以降、継続して純利益を計上している。また、令和２年度から企業債の新規発行を行って管路等の更新を行っているものの、企業債の償還も進めており、企業債残高対給水収益比率も100%を下回る水準を維持しており、健全な状態と言える。また、大規模な継続工事が終了した直後ながら流動比率も200%超の水準を維持しているため、現時点において経営の健全性・効率性に大きな問題はないと考えている。
　管路は、平成30年3月に策定した水道施設更新計画に基づき、老朽管の更新と耐震化を効率的、効果的に進めるており、今後も計画的に取り組んでいく。
　また、人口減少に伴う料金収入の減少、老朽化に伴う更新費用の増大、水道法の改正等、水道事業を取り巻く環境の変化に対応するため、令和５年３月に水道事業ビジョン・経営戦略の改定を行い、更なる経営基盤の強化を図る。</t>
    <rPh sb="70" eb="72">
      <t>レイワ</t>
    </rPh>
    <rPh sb="73" eb="75">
      <t>ネンド</t>
    </rPh>
    <rPh sb="89" eb="91">
      <t>カンロ</t>
    </rPh>
    <rPh sb="91" eb="92">
      <t>トウ</t>
    </rPh>
    <rPh sb="93" eb="95">
      <t>コウシン</t>
    </rPh>
    <rPh sb="96" eb="97">
      <t>オコナ</t>
    </rPh>
    <rPh sb="118" eb="120">
      <t>キギョウ</t>
    </rPh>
    <rPh sb="120" eb="121">
      <t>サイ</t>
    </rPh>
    <rPh sb="121" eb="123">
      <t>ザンダカ</t>
    </rPh>
    <rPh sb="123" eb="124">
      <t>タイ</t>
    </rPh>
    <rPh sb="124" eb="126">
      <t>キュウスイ</t>
    </rPh>
    <rPh sb="126" eb="128">
      <t>シュウエキ</t>
    </rPh>
    <rPh sb="128" eb="130">
      <t>ヒリツ</t>
    </rPh>
    <rPh sb="136" eb="138">
      <t>シタマワ</t>
    </rPh>
    <rPh sb="139" eb="141">
      <t>スイジュン</t>
    </rPh>
    <rPh sb="142" eb="144">
      <t>イジ</t>
    </rPh>
    <rPh sb="149" eb="151">
      <t>ケンゼン</t>
    </rPh>
    <rPh sb="152" eb="154">
      <t>ジョウタイ</t>
    </rPh>
    <rPh sb="155" eb="156">
      <t>イ</t>
    </rPh>
    <rPh sb="166" eb="168">
      <t>ケイゾク</t>
    </rPh>
    <rPh sb="168" eb="170">
      <t>コウジ</t>
    </rPh>
    <rPh sb="171" eb="173">
      <t>シュウリョウ</t>
    </rPh>
    <rPh sb="175" eb="177">
      <t>チョクゴ</t>
    </rPh>
    <rPh sb="313" eb="315">
      <t>ジンコウ</t>
    </rPh>
    <rPh sb="315" eb="317">
      <t>ゲンショウ</t>
    </rPh>
    <rPh sb="318" eb="319">
      <t>トモナ</t>
    </rPh>
    <rPh sb="320" eb="322">
      <t>リョウキン</t>
    </rPh>
    <rPh sb="322" eb="324">
      <t>シュウニュウ</t>
    </rPh>
    <rPh sb="325" eb="327">
      <t>ゲンショウ</t>
    </rPh>
    <rPh sb="328" eb="331">
      <t>ロウキュウカ</t>
    </rPh>
    <rPh sb="332" eb="333">
      <t>トモナ</t>
    </rPh>
    <rPh sb="334" eb="336">
      <t>コウシン</t>
    </rPh>
    <rPh sb="336" eb="338">
      <t>ヒヨウ</t>
    </rPh>
    <rPh sb="339" eb="341">
      <t>ゾウダイ</t>
    </rPh>
    <rPh sb="342" eb="344">
      <t>スイドウ</t>
    </rPh>
    <rPh sb="344" eb="345">
      <t>ホウ</t>
    </rPh>
    <rPh sb="346" eb="348">
      <t>カイセイ</t>
    </rPh>
    <rPh sb="348" eb="349">
      <t>トウ</t>
    </rPh>
    <rPh sb="350" eb="352">
      <t>スイドウ</t>
    </rPh>
    <rPh sb="352" eb="354">
      <t>ジギョウ</t>
    </rPh>
    <rPh sb="355" eb="356">
      <t>ト</t>
    </rPh>
    <rPh sb="357" eb="358">
      <t>マ</t>
    </rPh>
    <rPh sb="359" eb="361">
      <t>カンキョウ</t>
    </rPh>
    <rPh sb="362" eb="364">
      <t>ヘンカ</t>
    </rPh>
    <rPh sb="365" eb="367">
      <t>タイオウ</t>
    </rPh>
    <rPh sb="372" eb="374">
      <t>レイワ</t>
    </rPh>
    <rPh sb="375" eb="376">
      <t>ネン</t>
    </rPh>
    <rPh sb="377" eb="378">
      <t>ガツ</t>
    </rPh>
    <rPh sb="379" eb="381">
      <t>スイドウ</t>
    </rPh>
    <rPh sb="381" eb="383">
      <t>ジギョウ</t>
    </rPh>
    <rPh sb="388" eb="390">
      <t>ケイエイ</t>
    </rPh>
    <rPh sb="390" eb="392">
      <t>センリャク</t>
    </rPh>
    <rPh sb="393" eb="395">
      <t>カイテイ</t>
    </rPh>
    <rPh sb="396" eb="397">
      <t>オコナ</t>
    </rPh>
    <rPh sb="399" eb="400">
      <t>サラ</t>
    </rPh>
    <rPh sb="402" eb="404">
      <t>ケイエイ</t>
    </rPh>
    <rPh sb="404" eb="406">
      <t>キバン</t>
    </rPh>
    <rPh sb="407" eb="409">
      <t>キョウカ</t>
    </rPh>
    <rPh sb="410" eb="411">
      <t>ハカ</t>
    </rPh>
    <phoneticPr fontId="4"/>
  </si>
  <si>
    <t>　①経常収支比率は、新会計基準の導入により、長期前受金戻入を計上したことで平成26年度以降は100%を超えており、単年度の収支は黒字を維持している。
　③流動比率は、100%を超えていることから短期的な支払能力に問題はないと考えている。平成30年度以降に当該値が減少している原因は、送水ポンプ場築造工事や、浄水場の中央監視設備改修、大規模な水道管布設工事等の継続事業を内部留保資金で実施してきたため、例年より多くの現金支出が発生したためである。なお、当該継続事業は令和２年度までに完了している。
　⑤料金回収率は、100%を上回っているが、類似団体平均値を下回る傾向になっている。これは、平成22年10月に料金改定（平均改定率△17.7%）を行ったことにより、水道料金を継続して比較的低く抑えている影響と考えられる。なお、令和元年度から令和２年度にかけて約３ポイント下がった要因は、受水費が1.900→1.996百万円に増加したこと等による。
　⑥給水原価は、類似団体平均値を下回る水準となっており、効率的な運営が行われているといえる。また、令和２年度は有収水量が前年度と比較して増加したことにより、数値が微減している。
　⑦施設利用率は過去5年継続して類似団体平均値を上回っており、施設を効率的に利用できているといえる。ただ、今後は人口減少による料金収入の減少や更新重要の増加が想定されるため、その環境下においても適切な施設規模を維持できるよう、施設更新計画や水道事業ビジョンを立案している。
　⑧有収率は過去5年間継続して類似団体平均値を上回っており、94%超となっている。今後も高水準を継続できるよう施設管理を行なう。</t>
    <rPh sb="281" eb="283">
      <t>ケイコウ</t>
    </rPh>
    <rPh sb="361" eb="363">
      <t>レイワ</t>
    </rPh>
    <rPh sb="363" eb="365">
      <t>ガンネン</t>
    </rPh>
    <rPh sb="365" eb="366">
      <t>ド</t>
    </rPh>
    <rPh sb="368" eb="370">
      <t>レイワ</t>
    </rPh>
    <rPh sb="371" eb="373">
      <t>ネンド</t>
    </rPh>
    <rPh sb="377" eb="378">
      <t>ヤク</t>
    </rPh>
    <rPh sb="383" eb="384">
      <t>サ</t>
    </rPh>
    <rPh sb="387" eb="389">
      <t>ヨウイン</t>
    </rPh>
    <rPh sb="391" eb="393">
      <t>ジュスイ</t>
    </rPh>
    <rPh sb="393" eb="394">
      <t>ヒ</t>
    </rPh>
    <rPh sb="406" eb="409">
      <t>ヒャクマンエン</t>
    </rPh>
    <rPh sb="410" eb="412">
      <t>ゾウカ</t>
    </rPh>
    <rPh sb="416" eb="417">
      <t>トウ</t>
    </rPh>
    <rPh sb="477" eb="479">
      <t>ユウシュウ</t>
    </rPh>
    <rPh sb="479" eb="481">
      <t>スイリョウ</t>
    </rPh>
    <rPh sb="482" eb="483">
      <t>ゼン</t>
    </rPh>
    <rPh sb="490" eb="492">
      <t>ゾウカ</t>
    </rPh>
    <rPh sb="500" eb="502">
      <t>スウチ</t>
    </rPh>
    <rPh sb="503" eb="505">
      <t>ビゲン</t>
    </rPh>
    <rPh sb="574" eb="576">
      <t>リョウキン</t>
    </rPh>
    <rPh sb="576" eb="578">
      <t>シュウニュウ</t>
    </rPh>
    <rPh sb="579" eb="581">
      <t>ゲンショウ</t>
    </rPh>
    <rPh sb="582" eb="584">
      <t>コウシン</t>
    </rPh>
    <rPh sb="584" eb="586">
      <t>ジュウヨウ</t>
    </rPh>
    <rPh sb="587" eb="58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</si>
</sst>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0.46</c:v>
                </c:pt>
                <c:pt idx="1">
                  <c:v>0.51</c:v>
                </c:pt>
                <c:pt idx="2">
                  <c:v>0.71</c:v>
                </c:pt>
                <c:pt idx="3">
                  <c:v>0.75</c:v>
                </c:pt>
                <c:pt idx="4">
                  <c:v>1.18</c:v>
                </c:pt>
              </c:numCache>
            </c:numRef>
          </c:val>
          <c:extLst>
            <c:ext xmlns:c16="http://schemas.microsoft.com/office/drawing/2014/chart" uri="{C3380CC4-5D6E-409C-BE32-E72D297353CC}">
              <c16:uniqueId val="{00000000-0072-46D1-A2B0-E0C843B2BE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0072-46D1-A2B0-E0C843B2BE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75.02</c:v>
                </c:pt>
                <c:pt idx="1">
                  <c:v>75.17</c:v>
                </c:pt>
                <c:pt idx="2">
                  <c:v>74.73</c:v>
                </c:pt>
                <c:pt idx="3">
                  <c:v>74.430000000000007</c:v>
                </c:pt>
                <c:pt idx="4">
                  <c:v>76.5</c:v>
                </c:pt>
              </c:numCache>
            </c:numRef>
          </c:val>
          <c:extLst>
            <c:ext xmlns:c16="http://schemas.microsoft.com/office/drawing/2014/chart" uri="{C3380CC4-5D6E-409C-BE32-E72D297353CC}">
              <c16:uniqueId val="{00000000-3F0D-4B55-82D8-EF50251B11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3F0D-4B55-82D8-EF50251B11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95.38</c:v>
                </c:pt>
                <c:pt idx="1">
                  <c:v>95.09</c:v>
                </c:pt>
                <c:pt idx="2">
                  <c:v>95.26</c:v>
                </c:pt>
                <c:pt idx="3">
                  <c:v>94.7</c:v>
                </c:pt>
                <c:pt idx="4">
                  <c:v>95.03</c:v>
                </c:pt>
              </c:numCache>
            </c:numRef>
          </c:val>
          <c:extLst>
            <c:ext xmlns:c16="http://schemas.microsoft.com/office/drawing/2014/chart" uri="{C3380CC4-5D6E-409C-BE32-E72D297353CC}">
              <c16:uniqueId val="{00000000-20D1-40DA-825C-B9919ED4AE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20D1-40DA-825C-B9919ED4AE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114.12</c:v>
                </c:pt>
                <c:pt idx="1">
                  <c:v>114.91</c:v>
                </c:pt>
                <c:pt idx="2">
                  <c:v>114.91</c:v>
                </c:pt>
                <c:pt idx="3">
                  <c:v>117.71</c:v>
                </c:pt>
                <c:pt idx="4">
                  <c:v>115.81</c:v>
                </c:pt>
              </c:numCache>
            </c:numRef>
          </c:val>
          <c:extLst>
            <c:ext xmlns:c16="http://schemas.microsoft.com/office/drawing/2014/chart" uri="{C3380CC4-5D6E-409C-BE32-E72D297353CC}">
              <c16:uniqueId val="{00000000-168C-4370-BAE1-420C49E52D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168C-4370-BAE1-420C49E52D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46.52</c:v>
                </c:pt>
                <c:pt idx="1">
                  <c:v>47.79</c:v>
                </c:pt>
                <c:pt idx="2">
                  <c:v>45.92</c:v>
                </c:pt>
                <c:pt idx="3">
                  <c:v>46.94</c:v>
                </c:pt>
                <c:pt idx="4">
                  <c:v>46.97</c:v>
                </c:pt>
              </c:numCache>
            </c:numRef>
          </c:val>
          <c:extLst>
            <c:ext xmlns:c16="http://schemas.microsoft.com/office/drawing/2014/chart" uri="{C3380CC4-5D6E-409C-BE32-E72D297353CC}">
              <c16:uniqueId val="{00000000-6382-4C99-A496-337C9C10F6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6382-4C99-A496-337C9C10F6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12.48</c:v>
                </c:pt>
                <c:pt idx="1">
                  <c:v>12.78</c:v>
                </c:pt>
                <c:pt idx="2">
                  <c:v>14.51</c:v>
                </c:pt>
                <c:pt idx="3">
                  <c:v>15.63</c:v>
                </c:pt>
                <c:pt idx="4">
                  <c:v>16.73</c:v>
                </c:pt>
              </c:numCache>
            </c:numRef>
          </c:val>
          <c:extLst>
            <c:ext xmlns:c16="http://schemas.microsoft.com/office/drawing/2014/chart" uri="{C3380CC4-5D6E-409C-BE32-E72D297353CC}">
              <c16:uniqueId val="{00000000-1B39-4BF5-8E1E-521CCE3E87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1B39-4BF5-8E1E-521CCE3E87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7-47B2-9A19-93280190BB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3897-47B2-9A19-93280190BB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318.49</c:v>
                </c:pt>
                <c:pt idx="1">
                  <c:v>364.87</c:v>
                </c:pt>
                <c:pt idx="2">
                  <c:v>289.70999999999998</c:v>
                </c:pt>
                <c:pt idx="3">
                  <c:v>264.11</c:v>
                </c:pt>
                <c:pt idx="4">
                  <c:v>247.2</c:v>
                </c:pt>
              </c:numCache>
            </c:numRef>
          </c:val>
          <c:extLst>
            <c:ext xmlns:c16="http://schemas.microsoft.com/office/drawing/2014/chart" uri="{C3380CC4-5D6E-409C-BE32-E72D297353CC}">
              <c16:uniqueId val="{00000000-B3B9-4236-B4AE-85C8C1607B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B3B9-4236-B4AE-85C8C1607B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128.06</c:v>
                </c:pt>
                <c:pt idx="1">
                  <c:v>115.22</c:v>
                </c:pt>
                <c:pt idx="2">
                  <c:v>102.84</c:v>
                </c:pt>
                <c:pt idx="3">
                  <c:v>89.87</c:v>
                </c:pt>
                <c:pt idx="4">
                  <c:v>87.74</c:v>
                </c:pt>
              </c:numCache>
            </c:numRef>
          </c:val>
          <c:extLst>
            <c:ext xmlns:c16="http://schemas.microsoft.com/office/drawing/2014/chart" uri="{C3380CC4-5D6E-409C-BE32-E72D297353CC}">
              <c16:uniqueId val="{00000000-BE7E-4A67-B2B5-BF0B3FE9D6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BE7E-4A67-B2B5-BF0B3FE9D6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106.08</c:v>
                </c:pt>
                <c:pt idx="1">
                  <c:v>105.91</c:v>
                </c:pt>
                <c:pt idx="2">
                  <c:v>103.4</c:v>
                </c:pt>
                <c:pt idx="3">
                  <c:v>106.79</c:v>
                </c:pt>
                <c:pt idx="4">
                  <c:v>103.57</c:v>
                </c:pt>
              </c:numCache>
            </c:numRef>
          </c:val>
          <c:extLst>
            <c:ext xmlns:c16="http://schemas.microsoft.com/office/drawing/2014/chart" uri="{C3380CC4-5D6E-409C-BE32-E72D297353CC}">
              <c16:uniqueId val="{00000000-4981-41B1-8168-35EF59D4F0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4981-41B1-8168-35EF59D4F0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138.61000000000001</c:v>
                </c:pt>
                <c:pt idx="1">
                  <c:v>139.38</c:v>
                </c:pt>
                <c:pt idx="2">
                  <c:v>142.82</c:v>
                </c:pt>
                <c:pt idx="3">
                  <c:v>139.52000000000001</c:v>
                </c:pt>
                <c:pt idx="4">
                  <c:v>139.25</c:v>
                </c:pt>
              </c:numCache>
            </c:numRef>
          </c:val>
          <c:extLst>
            <c:ext xmlns:c16="http://schemas.microsoft.com/office/drawing/2014/chart" uri="{C3380CC4-5D6E-409C-BE32-E72D297353CC}">
              <c16:uniqueId val="{00000000-EB2F-465B-9491-2162347B7B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EB2F-465B-9491-2162347B7B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大阪府　茨木市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自治体職員</v>
      </c>
      <c r="AE8" s="86"/>
      <c r="AF8" s="86"/>
      <c r="AG8" s="86"/>
      <c r="AH8" s="86"/>
      <c r="AI8" s="86"/>
      <c r="AJ8" s="86"/>
      <c r="AK8" s="4"/>
      <c r="AL8" s="74">
        <f>データ!$R$6</f>
        <v>283233</v>
      </c>
      <c r="AM8" s="74"/>
      <c r="AN8" s="74"/>
      <c r="AO8" s="74"/>
      <c r="AP8" s="74"/>
      <c r="AQ8" s="74"/>
      <c r="AR8" s="74"/>
      <c r="AS8" s="74"/>
      <c r="AT8" s="70">
        <f>データ!$S$6</f>
        <v>76.489999999999995</v>
      </c>
      <c r="AU8" s="71"/>
      <c r="AV8" s="71"/>
      <c r="AW8" s="71"/>
      <c r="AX8" s="71"/>
      <c r="AY8" s="71"/>
      <c r="AZ8" s="71"/>
      <c r="BA8" s="71"/>
      <c r="BB8" s="73">
        <f>データ!$T$6</f>
        <v>3702.88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88.48</v>
      </c>
      <c r="J10" s="71"/>
      <c r="K10" s="71"/>
      <c r="L10" s="71"/>
      <c r="M10" s="71"/>
      <c r="N10" s="71"/>
      <c r="O10" s="72"/>
      <c r="P10" s="73">
        <f>データ!$P$6</f>
        <v>99.86</v>
      </c>
      <c r="Q10" s="73"/>
      <c r="R10" s="73"/>
      <c r="S10" s="73"/>
      <c r="T10" s="73"/>
      <c r="U10" s="73"/>
      <c r="V10" s="73"/>
      <c r="W10" s="74">
        <f>データ!$Q$6</f>
        <v>2035</v>
      </c>
      <c r="X10" s="74"/>
      <c r="Y10" s="74"/>
      <c r="Z10" s="74"/>
      <c r="AA10" s="74"/>
      <c r="AB10" s="74"/>
      <c r="AC10" s="74"/>
      <c r="AD10" s="2"/>
      <c r="AE10" s="2"/>
      <c r="AF10" s="2"/>
      <c r="AG10" s="2"/>
      <c r="AH10" s="4"/>
      <c r="AI10" s="4"/>
      <c r="AJ10" s="4"/>
      <c r="AK10" s="4"/>
      <c r="AL10" s="74">
        <f>データ!$U$6</f>
        <v>282684</v>
      </c>
      <c r="AM10" s="74"/>
      <c r="AN10" s="74"/>
      <c r="AO10" s="74"/>
      <c r="AP10" s="74"/>
      <c r="AQ10" s="74"/>
      <c r="AR10" s="74"/>
      <c r="AS10" s="74"/>
      <c r="AT10" s="70">
        <f>データ!$V$6</f>
        <v>47.29</v>
      </c>
      <c r="AU10" s="71"/>
      <c r="AV10" s="71"/>
      <c r="AW10" s="71"/>
      <c r="AX10" s="71"/>
      <c r="AY10" s="71"/>
      <c r="AZ10" s="71"/>
      <c r="BA10" s="71"/>
      <c r="BB10" s="73">
        <f>データ!$W$6</f>
        <v>5977.67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59Z3LSVcu+syu/3HtDYN+gh8zGT8+N/GC+MEz15kSWY43zWmbu7tJW3Clwoxf5hKv48qHyrtiVGAEj4dBhbzg==" saltValue="Pbus8vVRqtxKszfwvo07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272116</v>
      </c>
      <c r="D6" s="34">
        <f t="shared" si="3"/>
        <v>46</v>
      </c>
      <c r="E6" s="34">
        <f t="shared" si="3"/>
        <v>1</v>
      </c>
      <c r="F6" s="34">
        <f t="shared" si="3"/>
        <v>0</v>
      </c>
      <c r="G6" s="34">
        <f t="shared" si="3"/>
        <v>1</v>
      </c>
      <c r="H6" s="34" t="str">
        <f t="shared" si="3"/>
        <v>大阪府　茨木市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88.48</v>
      </c>
      <c r="P6" s="35">
        <f t="shared" si="3"/>
        <v>99.86</v>
      </c>
      <c r="Q6" s="35">
        <f t="shared" si="3"/>
        <v>2035</v>
      </c>
      <c r="R6" s="35">
        <f t="shared" si="3"/>
        <v>283233</v>
      </c>
      <c r="S6" s="35">
        <f t="shared" si="3"/>
        <v>76.489999999999995</v>
      </c>
      <c r="T6" s="35">
        <f t="shared" si="3"/>
        <v>3702.88</v>
      </c>
      <c r="U6" s="35">
        <f t="shared" si="3"/>
        <v>282684</v>
      </c>
      <c r="V6" s="35">
        <f t="shared" si="3"/>
        <v>47.29</v>
      </c>
      <c r="W6" s="35">
        <f t="shared" si="3"/>
        <v>5977.67</v>
      </c>
      <c r="X6" s="36">
        <f>IF(X7="",NA(),X7)</f>
        <v>114.12</v>
      </c>
      <c r="Y6" s="36">
        <f t="shared" ref="Y6:AG6" si="4">IF(Y7="",NA(),Y7)</f>
        <v>114.91</v>
      </c>
      <c r="Z6" s="36">
        <f t="shared" si="4"/>
        <v>114.91</v>
      </c>
      <c r="AA6" s="36">
        <f t="shared" si="4"/>
        <v>117.71</v>
      </c>
      <c r="AB6" s="36">
        <f t="shared" si="4"/>
        <v>115.81</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318.49</v>
      </c>
      <c r="AU6" s="36">
        <f t="shared" ref="AU6:BC6" si="6">IF(AU7="",NA(),AU7)</f>
        <v>364.87</v>
      </c>
      <c r="AV6" s="36">
        <f t="shared" si="6"/>
        <v>289.70999999999998</v>
      </c>
      <c r="AW6" s="36">
        <f t="shared" si="6"/>
        <v>264.11</v>
      </c>
      <c r="AX6" s="36">
        <f t="shared" si="6"/>
        <v>247.2</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128.06</v>
      </c>
      <c r="BF6" s="36">
        <f t="shared" ref="BF6:BN6" si="7">IF(BF7="",NA(),BF7)</f>
        <v>115.22</v>
      </c>
      <c r="BG6" s="36">
        <f t="shared" si="7"/>
        <v>102.84</v>
      </c>
      <c r="BH6" s="36">
        <f t="shared" si="7"/>
        <v>89.87</v>
      </c>
      <c r="BI6" s="36">
        <f t="shared" si="7"/>
        <v>87.74</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106.08</v>
      </c>
      <c r="BQ6" s="36">
        <f t="shared" ref="BQ6:BY6" si="8">IF(BQ7="",NA(),BQ7)</f>
        <v>105.91</v>
      </c>
      <c r="BR6" s="36">
        <f t="shared" si="8"/>
        <v>103.4</v>
      </c>
      <c r="BS6" s="36">
        <f t="shared" si="8"/>
        <v>106.79</v>
      </c>
      <c r="BT6" s="36">
        <f t="shared" si="8"/>
        <v>103.57</v>
      </c>
      <c r="BU6" s="36">
        <f t="shared" si="8"/>
        <v>107.61</v>
      </c>
      <c r="BV6" s="36">
        <f t="shared" si="8"/>
        <v>106.02</v>
      </c>
      <c r="BW6" s="36">
        <f t="shared" si="8"/>
        <v>104.84</v>
      </c>
      <c r="BX6" s="36">
        <f t="shared" si="8"/>
        <v>106.11</v>
      </c>
      <c r="BY6" s="36">
        <f t="shared" si="8"/>
        <v>103.75</v>
      </c>
      <c r="BZ6" s="35" t="str">
        <f>IF(BZ7="","",IF(BZ7="-","【-】","【"&amp;SUBSTITUTE(TEXT(BZ7,"#,##0.00"),"-","△")&amp;"】"))</f>
        <v>【100.05】</v>
      </c>
      <c r="CA6" s="36">
        <f>IF(CA7="",NA(),CA7)</f>
        <v>138.61000000000001</v>
      </c>
      <c r="CB6" s="36">
        <f t="shared" ref="CB6:CJ6" si="9">IF(CB7="",NA(),CB7)</f>
        <v>139.38</v>
      </c>
      <c r="CC6" s="36">
        <f t="shared" si="9"/>
        <v>142.82</v>
      </c>
      <c r="CD6" s="36">
        <f t="shared" si="9"/>
        <v>139.52000000000001</v>
      </c>
      <c r="CE6" s="36">
        <f t="shared" si="9"/>
        <v>139.25</v>
      </c>
      <c r="CF6" s="36">
        <f t="shared" si="9"/>
        <v>155.69</v>
      </c>
      <c r="CG6" s="36">
        <f t="shared" si="9"/>
        <v>158.6</v>
      </c>
      <c r="CH6" s="36">
        <f t="shared" si="9"/>
        <v>161.82</v>
      </c>
      <c r="CI6" s="36">
        <f t="shared" si="9"/>
        <v>161.03</v>
      </c>
      <c r="CJ6" s="36">
        <f t="shared" si="9"/>
        <v>159.93</v>
      </c>
      <c r="CK6" s="35" t="str">
        <f>IF(CK7="","",IF(CK7="-","【-】","【"&amp;SUBSTITUTE(TEXT(CK7,"#,##0.00"),"-","△")&amp;"】"))</f>
        <v>【166.40】</v>
      </c>
      <c r="CL6" s="36">
        <f>IF(CL7="",NA(),CL7)</f>
        <v>75.02</v>
      </c>
      <c r="CM6" s="36">
        <f t="shared" ref="CM6:CU6" si="10">IF(CM7="",NA(),CM7)</f>
        <v>75.17</v>
      </c>
      <c r="CN6" s="36">
        <f t="shared" si="10"/>
        <v>74.73</v>
      </c>
      <c r="CO6" s="36">
        <f t="shared" si="10"/>
        <v>74.430000000000007</v>
      </c>
      <c r="CP6" s="36">
        <f t="shared" si="10"/>
        <v>76.5</v>
      </c>
      <c r="CQ6" s="36">
        <f t="shared" si="10"/>
        <v>62.46</v>
      </c>
      <c r="CR6" s="36">
        <f t="shared" si="10"/>
        <v>62.88</v>
      </c>
      <c r="CS6" s="36">
        <f t="shared" si="10"/>
        <v>62.32</v>
      </c>
      <c r="CT6" s="36">
        <f t="shared" si="10"/>
        <v>61.71</v>
      </c>
      <c r="CU6" s="36">
        <f t="shared" si="10"/>
        <v>63.12</v>
      </c>
      <c r="CV6" s="35" t="str">
        <f>IF(CV7="","",IF(CV7="-","【-】","【"&amp;SUBSTITUTE(TEXT(CV7,"#,##0.00"),"-","△")&amp;"】"))</f>
        <v>【60.69】</v>
      </c>
      <c r="CW6" s="36">
        <f>IF(CW7="",NA(),CW7)</f>
        <v>95.38</v>
      </c>
      <c r="CX6" s="36">
        <f t="shared" ref="CX6:DF6" si="11">IF(CX7="",NA(),CX7)</f>
        <v>95.09</v>
      </c>
      <c r="CY6" s="36">
        <f t="shared" si="11"/>
        <v>95.26</v>
      </c>
      <c r="CZ6" s="36">
        <f t="shared" si="11"/>
        <v>94.7</v>
      </c>
      <c r="DA6" s="36">
        <f t="shared" si="11"/>
        <v>95.03</v>
      </c>
      <c r="DB6" s="36">
        <f t="shared" si="11"/>
        <v>90.62</v>
      </c>
      <c r="DC6" s="36">
        <f t="shared" si="11"/>
        <v>90.13</v>
      </c>
      <c r="DD6" s="36">
        <f t="shared" si="11"/>
        <v>90.19</v>
      </c>
      <c r="DE6" s="36">
        <f t="shared" si="11"/>
        <v>90.03</v>
      </c>
      <c r="DF6" s="36">
        <f t="shared" si="11"/>
        <v>90.09</v>
      </c>
      <c r="DG6" s="35" t="str">
        <f>IF(DG7="","",IF(DG7="-","【-】","【"&amp;SUBSTITUTE(TEXT(DG7,"#,##0.00"),"-","△")&amp;"】"))</f>
        <v>【89.82】</v>
      </c>
      <c r="DH6" s="36">
        <f>IF(DH7="",NA(),DH7)</f>
        <v>46.52</v>
      </c>
      <c r="DI6" s="36">
        <f t="shared" ref="DI6:DQ6" si="12">IF(DI7="",NA(),DI7)</f>
        <v>47.79</v>
      </c>
      <c r="DJ6" s="36">
        <f t="shared" si="12"/>
        <v>45.92</v>
      </c>
      <c r="DK6" s="36">
        <f t="shared" si="12"/>
        <v>46.94</v>
      </c>
      <c r="DL6" s="36">
        <f t="shared" si="12"/>
        <v>46.97</v>
      </c>
      <c r="DM6" s="36">
        <f t="shared" si="12"/>
        <v>48.01</v>
      </c>
      <c r="DN6" s="36">
        <f t="shared" si="12"/>
        <v>48.01</v>
      </c>
      <c r="DO6" s="36">
        <f t="shared" si="12"/>
        <v>48.86</v>
      </c>
      <c r="DP6" s="36">
        <f t="shared" si="12"/>
        <v>49.6</v>
      </c>
      <c r="DQ6" s="36">
        <f t="shared" si="12"/>
        <v>50.31</v>
      </c>
      <c r="DR6" s="35" t="str">
        <f>IF(DR7="","",IF(DR7="-","【-】","【"&amp;SUBSTITUTE(TEXT(DR7,"#,##0.00"),"-","△")&amp;"】"))</f>
        <v>【50.19】</v>
      </c>
      <c r="DS6" s="36">
        <f>IF(DS7="",NA(),DS7)</f>
        <v>12.48</v>
      </c>
      <c r="DT6" s="36">
        <f t="shared" ref="DT6:EB6" si="13">IF(DT7="",NA(),DT7)</f>
        <v>12.78</v>
      </c>
      <c r="DU6" s="36">
        <f t="shared" si="13"/>
        <v>14.51</v>
      </c>
      <c r="DV6" s="36">
        <f t="shared" si="13"/>
        <v>15.63</v>
      </c>
      <c r="DW6" s="36">
        <f t="shared" si="13"/>
        <v>16.73</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0.46</v>
      </c>
      <c r="EE6" s="36">
        <f t="shared" ref="EE6:EM6" si="14">IF(EE7="",NA(),EE7)</f>
        <v>0.51</v>
      </c>
      <c r="EF6" s="36">
        <f t="shared" si="14"/>
        <v>0.71</v>
      </c>
      <c r="EG6" s="36">
        <f t="shared" si="14"/>
        <v>0.75</v>
      </c>
      <c r="EH6" s="36">
        <f t="shared" si="14"/>
        <v>1.18</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272116</v>
      </c>
      <c r="D7" s="38">
        <v>46</v>
      </c>
      <c r="E7" s="38">
        <v>1</v>
      </c>
      <c r="F7" s="38">
        <v>0</v>
      </c>
      <c r="G7" s="38">
        <v>1</v>
      </c>
      <c r="H7" s="38" t="s">
        <v>93</v>
      </c>
      <c r="I7" s="38" t="s">
        <v>94</v>
      </c>
      <c r="J7" s="38" t="s">
        <v>95</v>
      </c>
      <c r="K7" s="38" t="s">
        <v>96</v>
      </c>
      <c r="L7" s="38" t="s">
        <v>97</v>
      </c>
      <c r="M7" s="38" t="s">
        <v>98</v>
      </c>
      <c r="N7" s="39" t="s">
        <v>99</v>
      </c>
      <c r="O7" s="39">
        <v>88.48</v>
      </c>
      <c r="P7" s="39">
        <v>99.86</v>
      </c>
      <c r="Q7" s="39">
        <v>2035</v>
      </c>
      <c r="R7" s="39">
        <v>283233</v>
      </c>
      <c r="S7" s="39">
        <v>76.489999999999995</v>
      </c>
      <c r="T7" s="39">
        <v>3702.88</v>
      </c>
      <c r="U7" s="39">
        <v>282684</v>
      </c>
      <c r="V7" s="39">
        <v>47.29</v>
      </c>
      <c r="W7" s="39">
        <v>5977.67</v>
      </c>
      <c r="X7" s="39">
        <v>114.12</v>
      </c>
      <c r="Y7" s="39">
        <v>114.91</v>
      </c>
      <c r="Z7" s="39">
        <v>114.91</v>
      </c>
      <c r="AA7" s="39">
        <v>117.71</v>
      </c>
      <c r="AB7" s="39">
        <v>115.81</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318.49</v>
      </c>
      <c r="AU7" s="39">
        <v>364.87</v>
      </c>
      <c r="AV7" s="39">
        <v>289.70999999999998</v>
      </c>
      <c r="AW7" s="39">
        <v>264.11</v>
      </c>
      <c r="AX7" s="39">
        <v>247.2</v>
      </c>
      <c r="AY7" s="39">
        <v>311.99</v>
      </c>
      <c r="AZ7" s="39">
        <v>307.83</v>
      </c>
      <c r="BA7" s="39">
        <v>318.89</v>
      </c>
      <c r="BB7" s="39">
        <v>309.10000000000002</v>
      </c>
      <c r="BC7" s="39">
        <v>306.08</v>
      </c>
      <c r="BD7" s="39">
        <v>260.31</v>
      </c>
      <c r="BE7" s="39">
        <v>128.06</v>
      </c>
      <c r="BF7" s="39">
        <v>115.22</v>
      </c>
      <c r="BG7" s="39">
        <v>102.84</v>
      </c>
      <c r="BH7" s="39">
        <v>89.87</v>
      </c>
      <c r="BI7" s="39">
        <v>87.74</v>
      </c>
      <c r="BJ7" s="39">
        <v>291.77999999999997</v>
      </c>
      <c r="BK7" s="39">
        <v>295.44</v>
      </c>
      <c r="BL7" s="39">
        <v>290.07</v>
      </c>
      <c r="BM7" s="39">
        <v>290.42</v>
      </c>
      <c r="BN7" s="39">
        <v>294.66000000000003</v>
      </c>
      <c r="BO7" s="39">
        <v>275.67</v>
      </c>
      <c r="BP7" s="39">
        <v>106.08</v>
      </c>
      <c r="BQ7" s="39">
        <v>105.91</v>
      </c>
      <c r="BR7" s="39">
        <v>103.4</v>
      </c>
      <c r="BS7" s="39">
        <v>106.79</v>
      </c>
      <c r="BT7" s="39">
        <v>103.57</v>
      </c>
      <c r="BU7" s="39">
        <v>107.61</v>
      </c>
      <c r="BV7" s="39">
        <v>106.02</v>
      </c>
      <c r="BW7" s="39">
        <v>104.84</v>
      </c>
      <c r="BX7" s="39">
        <v>106.11</v>
      </c>
      <c r="BY7" s="39">
        <v>103.75</v>
      </c>
      <c r="BZ7" s="39">
        <v>100.05</v>
      </c>
      <c r="CA7" s="39">
        <v>138.61000000000001</v>
      </c>
      <c r="CB7" s="39">
        <v>139.38</v>
      </c>
      <c r="CC7" s="39">
        <v>142.82</v>
      </c>
      <c r="CD7" s="39">
        <v>139.52000000000001</v>
      </c>
      <c r="CE7" s="39">
        <v>139.25</v>
      </c>
      <c r="CF7" s="39">
        <v>155.69</v>
      </c>
      <c r="CG7" s="39">
        <v>158.6</v>
      </c>
      <c r="CH7" s="39">
        <v>161.82</v>
      </c>
      <c r="CI7" s="39">
        <v>161.03</v>
      </c>
      <c r="CJ7" s="39">
        <v>159.93</v>
      </c>
      <c r="CK7" s="39">
        <v>166.4</v>
      </c>
      <c r="CL7" s="39">
        <v>75.02</v>
      </c>
      <c r="CM7" s="39">
        <v>75.17</v>
      </c>
      <c r="CN7" s="39">
        <v>74.73</v>
      </c>
      <c r="CO7" s="39">
        <v>74.430000000000007</v>
      </c>
      <c r="CP7" s="39">
        <v>76.5</v>
      </c>
      <c r="CQ7" s="39">
        <v>62.46</v>
      </c>
      <c r="CR7" s="39">
        <v>62.88</v>
      </c>
      <c r="CS7" s="39">
        <v>62.32</v>
      </c>
      <c r="CT7" s="39">
        <v>61.71</v>
      </c>
      <c r="CU7" s="39">
        <v>63.12</v>
      </c>
      <c r="CV7" s="39">
        <v>60.69</v>
      </c>
      <c r="CW7" s="39">
        <v>95.38</v>
      </c>
      <c r="CX7" s="39">
        <v>95.09</v>
      </c>
      <c r="CY7" s="39">
        <v>95.26</v>
      </c>
      <c r="CZ7" s="39">
        <v>94.7</v>
      </c>
      <c r="DA7" s="39">
        <v>95.03</v>
      </c>
      <c r="DB7" s="39">
        <v>90.62</v>
      </c>
      <c r="DC7" s="39">
        <v>90.13</v>
      </c>
      <c r="DD7" s="39">
        <v>90.19</v>
      </c>
      <c r="DE7" s="39">
        <v>90.03</v>
      </c>
      <c r="DF7" s="39">
        <v>90.09</v>
      </c>
      <c r="DG7" s="39">
        <v>89.82</v>
      </c>
      <c r="DH7" s="39">
        <v>46.52</v>
      </c>
      <c r="DI7" s="39">
        <v>47.79</v>
      </c>
      <c r="DJ7" s="39">
        <v>45.92</v>
      </c>
      <c r="DK7" s="39">
        <v>46.94</v>
      </c>
      <c r="DL7" s="39">
        <v>46.97</v>
      </c>
      <c r="DM7" s="39">
        <v>48.01</v>
      </c>
      <c r="DN7" s="39">
        <v>48.01</v>
      </c>
      <c r="DO7" s="39">
        <v>48.86</v>
      </c>
      <c r="DP7" s="39">
        <v>49.6</v>
      </c>
      <c r="DQ7" s="39">
        <v>50.31</v>
      </c>
      <c r="DR7" s="39">
        <v>50.19</v>
      </c>
      <c r="DS7" s="39">
        <v>12.48</v>
      </c>
      <c r="DT7" s="39">
        <v>12.78</v>
      </c>
      <c r="DU7" s="39">
        <v>14.51</v>
      </c>
      <c r="DV7" s="39">
        <v>15.63</v>
      </c>
      <c r="DW7" s="39">
        <v>16.73</v>
      </c>
      <c r="DX7" s="39">
        <v>16.170000000000002</v>
      </c>
      <c r="DY7" s="39">
        <v>16.600000000000001</v>
      </c>
      <c r="DZ7" s="39">
        <v>18.510000000000002</v>
      </c>
      <c r="EA7" s="39">
        <v>20.49</v>
      </c>
      <c r="EB7" s="39">
        <v>21.34</v>
      </c>
      <c r="EC7" s="39">
        <v>20.63</v>
      </c>
      <c r="ED7" s="39">
        <v>0.46</v>
      </c>
      <c r="EE7" s="39">
        <v>0.51</v>
      </c>
      <c r="EF7" s="39">
        <v>0.71</v>
      </c>
      <c r="EG7" s="39">
        <v>0.75</v>
      </c>
      <c r="EH7" s="39">
        <v>1.18</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2022-02-14T09:13:52Z</cp:lastPrinted>
  <dcterms:created xsi:type="dcterms:W3CDTF">2021-12-03T06:53:08Z</dcterms:created>
  <dcterms:modified xsi:type="dcterms:W3CDTF">2022-02-14T09:13:54Z</dcterms:modified>
  <cp:category/>
</cp:coreProperties>
</file>