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1 枚方市○\"/>
    </mc:Choice>
  </mc:AlternateContent>
  <workbookProtection workbookAlgorithmName="SHA-512" workbookHashValue="OaYa7JRM++sQyZbLfwgoC3QEcMb+ZfJJI0B47dv+01gtS/DBvf2ftDzf1N34qMDDkspCG7tM66twCBFnTNtuLQ==" workbookSaltValue="y7TvT9EKGHEF6+QnHnzdzQ==" workbookSpinCount="100000" lockStructure="1"/>
  <bookViews>
    <workbookView xWindow="0" yWindow="225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<sst xmlns="http://schemas.openxmlformats.org/spreadsheetml/2006/main" count="236" uniqueCount="115">
  <si>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</si>
  <si>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</si>
  <si>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</si>
  <si>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</si>
  <si>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</si>
  <si>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</si>
  <si>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</si>
  <si>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</si>
  <si>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</si>
  <si>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</si>
  <si>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</si>
  <si>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</si>
  <si>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</si>
  <si>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</si>
  <si>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</si>
  <si>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</si>
  <si>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</si>
  <si>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</si>
  <si>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</si>
  <si>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</si>
  <si>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</si>
  <si>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</si>
  <si>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</si>
  <si>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</si>
  <si>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</si>
  <si>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</si>
  <si>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</si>
  <si>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</si>
  <si>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</si>
  <si>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</si>
  <si>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</si>
  <si>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</si>
  <si>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</si>
  <si>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</si>
  <si>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</si>
  <si>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</si>
  <si>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</si>
  <si>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</si>
  <si>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</si>
  <si>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</si>
  <si>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</si>
  <si>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</si>
  <si>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</si>
  <si>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</si>
  <si>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</si>
  <si>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</si>
  <si>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</si>
  <si>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</si>
  <si>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</si>
  <si>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</si>
  <si>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</si>
  <si>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</si>
  <si>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</si>
  <si>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</si>
  <si>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</si>
  <si>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</si>
  <si>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</si>
  <si>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</si>
  <si>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</si>
  <si>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</si>
  <si>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</si>
  <si>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</si>
  <si>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</si>
  <si>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</si>
  <si>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</si>
  <si>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</si>
  <si>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</si>
  <si>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</si>
  <si>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</si>
  <si>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</si>
  <si>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</si>
  <si>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</si>
  <si>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</si>
  <si>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</si>
  <si>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</si>
  <si>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</si>
  <si>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</si>
  <si>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</si>
  <si>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</si>
  <si>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</si>
  <si>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</si>
  <si>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</si>
  <si>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</si>
  <si>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</si>
  <si>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</si>
  <si>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</si>
  <si>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</si>
  <si>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</si>
  <si>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</si>
  <si>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</si>
  <si>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</si>
  <si>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</si>
  <si>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</si>
  <si>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</si>
  <si>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</si>
  <si>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</si>
  <si>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</si>
  <si>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</si>
  <si>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</si>
  <si>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</si>
  <si>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</si>
  <si>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</si>
  <si>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</si>
  <si>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</si>
  <si>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</si>
  <si>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</si>
  <si>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</si>
  <si>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</si>
  <si>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</si>
  <si>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</si>
  <si>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</si>
  <si>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</si>
  <si>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昭和30年代の大規模開発に伴い、下水道整備をスタートし、昭和60年度以降、人口普及率の向上を最優先課題として、汚水管渠をはじめ雨水管渠や排水ポンプ場など、多くの施設を建設しました。
　また、平成に入ってから本格的に整備を実施したことにより企業債が増加し、現在でも経営面の大きな負担となっている状況です。
　住居系地域については、平成30年度に事業概成を迎えましたが、今後は、老朽化が進む管渠等の本格的な維持管理が必要となるため、「下水道長寿命化計画」や「ストックマネジメントの考え方」に基づく更新・改築事業に取り組んでいます。
　また、平成30年度に策定した「経営戦略」や令和2年度に策定した「下水道整備基本計画」に基づき、経営面では基準外繰入金の削減を行い、事業面では計画性を重視しながら、経営基盤の強化を図っていきます。</t>
    <rPh sb="111" eb="113">
      <t>ジッシ</t>
    </rPh>
    <rPh sb="120" eb="123">
      <t>キギョウサイ</t>
    </rPh>
    <rPh sb="124" eb="126">
      <t>ゾウカ</t>
    </rPh>
    <rPh sb="128" eb="130">
      <t>ゲンザイ</t>
    </rPh>
    <rPh sb="136" eb="137">
      <t>オオ</t>
    </rPh>
    <rPh sb="147" eb="149">
      <t>ジョウキョウ</t>
    </rPh>
    <rPh sb="184" eb="186">
      <t>コンゴ</t>
    </rPh>
    <rPh sb="293" eb="295">
      <t>サクテイ</t>
    </rPh>
    <rPh sb="309" eb="310">
      <t>モト</t>
    </rPh>
    <rPh sb="313" eb="316">
      <t>ケイエイメン</t>
    </rPh>
    <rPh sb="318" eb="320">
      <t>キジュン</t>
    </rPh>
    <rPh sb="320" eb="321">
      <t>ガイ</t>
    </rPh>
    <rPh sb="321" eb="323">
      <t>クリイレ</t>
    </rPh>
    <rPh sb="323" eb="324">
      <t>キン</t>
    </rPh>
    <rPh sb="325" eb="327">
      <t>サクゲン</t>
    </rPh>
    <rPh sb="328" eb="329">
      <t>オコナ</t>
    </rPh>
    <rPh sb="331" eb="334">
      <t>ジギョウメン</t>
    </rPh>
    <rPh sb="336" eb="339">
      <t>ケイカクセイ</t>
    </rPh>
    <rPh sb="340" eb="342">
      <t>ジュウシ</t>
    </rPh>
    <phoneticPr fontId="4"/>
  </si>
  <si>
    <t>　本市の公共下水道事業は、平成に入ってから本格的に整備を進めたことで、企業債残高が大きくなり、元利償還金を使用料収入で賄うことができないため、一般会計から多額の基準外繰入金を受けて事業運営を行ってきました。
　近年、企業債残高が順次償還終了を迎えていることから、「企業債残高対事業規模比率」は減少傾向にあり、それに伴い「経費回収率」も、令和2年度は前年度比で減少しましたが、総じて改善傾向となっています。
　「施設利用率」については、単独で処理施設を保有していないため、グラフには表れません。
　「水洗化率」は、一般住居地域を整備してきたことから、水洗便所設置済人口は緩やかに増加しており、97%前後で推移しています。
　これらのことから、「流動比率」で表れる短期的な資金面は不安定な状況ではありますが、基準外繰入金の抑制など経営面の課題を順次改善していることから、段階的に安定経営に向けて進んでいるものと判断しています。</t>
    <rPh sb="80" eb="82">
      <t>キジュン</t>
    </rPh>
    <rPh sb="82" eb="83">
      <t>ガイ</t>
    </rPh>
    <rPh sb="105" eb="107">
      <t>キンネン</t>
    </rPh>
    <rPh sb="108" eb="110">
      <t>キギョウ</t>
    </rPh>
    <rPh sb="110" eb="111">
      <t>サイ</t>
    </rPh>
    <rPh sb="111" eb="113">
      <t>ザンダカ</t>
    </rPh>
    <rPh sb="114" eb="116">
      <t>ジュンジ</t>
    </rPh>
    <rPh sb="116" eb="120">
      <t>ショウカンシュウリョウ</t>
    </rPh>
    <rPh sb="121" eb="122">
      <t>ムカ</t>
    </rPh>
    <rPh sb="132" eb="134">
      <t>キギョウ</t>
    </rPh>
    <rPh sb="134" eb="135">
      <t>サイ</t>
    </rPh>
    <rPh sb="135" eb="137">
      <t>ザンダカ</t>
    </rPh>
    <rPh sb="137" eb="138">
      <t>タイ</t>
    </rPh>
    <rPh sb="138" eb="140">
      <t>ジギョウ</t>
    </rPh>
    <rPh sb="140" eb="142">
      <t>キボ</t>
    </rPh>
    <rPh sb="142" eb="144">
      <t>ヒリツ</t>
    </rPh>
    <rPh sb="146" eb="148">
      <t>ゲンショウ</t>
    </rPh>
    <rPh sb="148" eb="150">
      <t>ケイコウ</t>
    </rPh>
    <rPh sb="157" eb="158">
      <t>トモナ</t>
    </rPh>
    <rPh sb="187" eb="188">
      <t>ソウ</t>
    </rPh>
    <rPh sb="192" eb="194">
      <t>ケイコウ</t>
    </rPh>
    <rPh sb="217" eb="219">
      <t>タンドク</t>
    </rPh>
    <rPh sb="321" eb="325">
      <t>リュウドウヒリツ</t>
    </rPh>
    <rPh sb="327" eb="328">
      <t>アラワ</t>
    </rPh>
    <rPh sb="330" eb="333">
      <t>タンキテキ</t>
    </rPh>
    <rPh sb="334" eb="337">
      <t>シキンメン</t>
    </rPh>
    <rPh sb="338" eb="341">
      <t>フアンテイ</t>
    </rPh>
    <rPh sb="342" eb="344">
      <t>ジョウキョウ</t>
    </rPh>
    <rPh sb="352" eb="358">
      <t>キジュンガイクリイレキン</t>
    </rPh>
    <rPh sb="359" eb="361">
      <t>ヨクセイ</t>
    </rPh>
    <rPh sb="363" eb="366">
      <t>ケイエイメン</t>
    </rPh>
    <rPh sb="367" eb="369">
      <t>カダイ</t>
    </rPh>
    <rPh sb="370" eb="372">
      <t>ジュンジ</t>
    </rPh>
    <rPh sb="372" eb="374">
      <t>カイゼン</t>
    </rPh>
    <rPh sb="383" eb="386">
      <t>ダンカイテキ</t>
    </rPh>
    <rPh sb="387" eb="389">
      <t>アンテイ</t>
    </rPh>
    <rPh sb="389" eb="391">
      <t>ケイエイ</t>
    </rPh>
    <rPh sb="392" eb="393">
      <t>ム</t>
    </rPh>
    <rPh sb="395" eb="396">
      <t>スス</t>
    </rPh>
    <rPh sb="403" eb="405">
      <t>ハンダン</t>
    </rPh>
    <phoneticPr fontId="4"/>
  </si>
  <si>
    <t>　本市では、昭和30年代から民間などの大規模開発に伴い、下水道整備を進めてきました。
　平成30年度には汚水整備の事業概成を迎え、本格的な維持管理に向けて、下水道台帳のシステム化をはじめ、下水道ストックマネジメント計画を策定しました。
　しかし、その際管路延長の精査によって、管路延長の修正が生じたため、「管渠老朽化率」と「管渠改善率」が低下しました。
　「管渠老朽化率」は類似団体平均値を下回っているものの、管渠改善率も下回っていることから、老朽化が進んでいる状況です。
　そのため、管渠やポンプ場などの下水道施設にかかる維持管理コストが増加しており、今後の施設維持に向けて、令和元年度からストックマネジメント計画に基づく、点検調査等を実施しています。</t>
    <rPh sb="1" eb="2">
      <t>ホン</t>
    </rPh>
    <rPh sb="28" eb="31">
      <t>ゲスイドウ</t>
    </rPh>
    <rPh sb="52" eb="56">
      <t>オスイセイビ</t>
    </rPh>
    <rPh sb="65" eb="68">
      <t>ホンカクテキ</t>
    </rPh>
    <rPh sb="69" eb="73">
      <t>イジカンリ</t>
    </rPh>
    <rPh sb="74" eb="75">
      <t>ム</t>
    </rPh>
    <rPh sb="125" eb="126">
      <t>サイ</t>
    </rPh>
    <rPh sb="143" eb="145">
      <t>シュウセイ</t>
    </rPh>
    <rPh sb="146" eb="147">
      <t>ショウ</t>
    </rPh>
    <rPh sb="262" eb="264">
      <t>イジ</t>
    </rPh>
    <rPh sb="264" eb="266">
      <t>カンリ</t>
    </rPh>
    <rPh sb="313" eb="315">
      <t>テンケン</t>
    </rPh>
    <rPh sb="315" eb="317">
      <t>チョウサ</t>
    </rPh>
    <rPh sb="317" eb="3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</si>
</sst>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0.04</c:v>
                </c:pt>
                <c:pt idx="1">
                  <c:v>0.12</c:v>
                </c:pt>
                <c:pt idx="2">
                  <c:v>0.02</c:v>
                </c:pt>
                <c:pt idx="3">
                  <c:v>0.03</c:v>
                </c:pt>
                <c:pt idx="4">
                  <c:v>0.04</c:v>
                </c:pt>
              </c:numCache>
            </c:numRef>
          </c:val>
          <c:extLst>
            <c:ext xmlns:c16="http://schemas.microsoft.com/office/drawing/2014/chart" uri="{C3380CC4-5D6E-409C-BE32-E72D297353CC}">
              <c16:uniqueId val="{00000000-D71A-4FF6-9239-03F2067860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D71A-4FF6-9239-03F2067860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93-4A44-904E-C814198B1E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4893-4A44-904E-C814198B1E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96.96</c:v>
                </c:pt>
                <c:pt idx="1">
                  <c:v>97.03</c:v>
                </c:pt>
                <c:pt idx="2">
                  <c:v>96.98</c:v>
                </c:pt>
                <c:pt idx="3">
                  <c:v>97.26</c:v>
                </c:pt>
                <c:pt idx="4">
                  <c:v>97.33</c:v>
                </c:pt>
              </c:numCache>
            </c:numRef>
          </c:val>
          <c:extLst>
            <c:ext xmlns:c16="http://schemas.microsoft.com/office/drawing/2014/chart" uri="{C3380CC4-5D6E-409C-BE32-E72D297353CC}">
              <c16:uniqueId val="{00000000-6219-490A-9BFC-B446C09046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6219-490A-9BFC-B446C09046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119.43</c:v>
                </c:pt>
                <c:pt idx="1">
                  <c:v>116.06</c:v>
                </c:pt>
                <c:pt idx="2">
                  <c:v>119.46</c:v>
                </c:pt>
                <c:pt idx="3">
                  <c:v>115.24</c:v>
                </c:pt>
                <c:pt idx="4">
                  <c:v>116.26</c:v>
                </c:pt>
              </c:numCache>
            </c:numRef>
          </c:val>
          <c:extLst>
            <c:ext xmlns:c16="http://schemas.microsoft.com/office/drawing/2014/chart" uri="{C3380CC4-5D6E-409C-BE32-E72D297353CC}">
              <c16:uniqueId val="{00000000-C475-4F30-8305-7618ED85F1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C475-4F30-8305-7618ED85F1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15.03</c:v>
                </c:pt>
                <c:pt idx="1">
                  <c:v>17.23</c:v>
                </c:pt>
                <c:pt idx="2">
                  <c:v>19.670000000000002</c:v>
                </c:pt>
                <c:pt idx="3">
                  <c:v>21.1</c:v>
                </c:pt>
                <c:pt idx="4">
                  <c:v>23.43</c:v>
                </c:pt>
              </c:numCache>
            </c:numRef>
          </c:val>
          <c:extLst>
            <c:ext xmlns:c16="http://schemas.microsoft.com/office/drawing/2014/chart" uri="{C3380CC4-5D6E-409C-BE32-E72D297353CC}">
              <c16:uniqueId val="{00000000-AF99-4BAE-8071-EC92F74490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AF99-4BAE-8071-EC92F74490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2.67</c:v>
                </c:pt>
                <c:pt idx="1">
                  <c:v>2.65</c:v>
                </c:pt>
                <c:pt idx="2">
                  <c:v>1.89</c:v>
                </c:pt>
                <c:pt idx="3">
                  <c:v>2.2000000000000002</c:v>
                </c:pt>
                <c:pt idx="4">
                  <c:v>2.62</c:v>
                </c:pt>
              </c:numCache>
            </c:numRef>
          </c:val>
          <c:extLst>
            <c:ext xmlns:c16="http://schemas.microsoft.com/office/drawing/2014/chart" uri="{C3380CC4-5D6E-409C-BE32-E72D297353CC}">
              <c16:uniqueId val="{00000000-83DD-48DE-9A16-933F598444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83DD-48DE-9A16-933F598444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D-4635-AF58-91F71F7D01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54BD-4635-AF58-91F71F7D01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29.65</c:v>
                </c:pt>
                <c:pt idx="1">
                  <c:v>45.73</c:v>
                </c:pt>
                <c:pt idx="2">
                  <c:v>45.45</c:v>
                </c:pt>
                <c:pt idx="3">
                  <c:v>51.46</c:v>
                </c:pt>
                <c:pt idx="4">
                  <c:v>46.41</c:v>
                </c:pt>
              </c:numCache>
            </c:numRef>
          </c:val>
          <c:extLst>
            <c:ext xmlns:c16="http://schemas.microsoft.com/office/drawing/2014/chart" uri="{C3380CC4-5D6E-409C-BE32-E72D297353CC}">
              <c16:uniqueId val="{00000000-68D5-4E6D-BC8D-2DC94BF399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68D5-4E6D-BC8D-2DC94BF399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907.59</c:v>
                </c:pt>
                <c:pt idx="1">
                  <c:v>832.6</c:v>
                </c:pt>
                <c:pt idx="2">
                  <c:v>759.03</c:v>
                </c:pt>
                <c:pt idx="3">
                  <c:v>716.3</c:v>
                </c:pt>
                <c:pt idx="4">
                  <c:v>642.28</c:v>
                </c:pt>
              </c:numCache>
            </c:numRef>
          </c:val>
          <c:extLst>
            <c:ext xmlns:c16="http://schemas.microsoft.com/office/drawing/2014/chart" uri="{C3380CC4-5D6E-409C-BE32-E72D297353CC}">
              <c16:uniqueId val="{00000000-47E6-4E94-8216-A1557BF4D0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47E6-4E94-8216-A1557BF4D0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99.83</c:v>
                </c:pt>
                <c:pt idx="1">
                  <c:v>100</c:v>
                </c:pt>
                <c:pt idx="2">
                  <c:v>100</c:v>
                </c:pt>
                <c:pt idx="3">
                  <c:v>100</c:v>
                </c:pt>
                <c:pt idx="4">
                  <c:v>99.11</c:v>
                </c:pt>
              </c:numCache>
            </c:numRef>
          </c:val>
          <c:extLst>
            <c:ext xmlns:c16="http://schemas.microsoft.com/office/drawing/2014/chart" uri="{C3380CC4-5D6E-409C-BE32-E72D297353CC}">
              <c16:uniqueId val="{00000000-5791-42DB-A929-FD8C44F3B1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5791-42DB-A929-FD8C44F3B1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150.74</c:v>
                </c:pt>
                <c:pt idx="2">
                  <c:v>151.57</c:v>
                </c:pt>
                <c:pt idx="3">
                  <c:v>150.91</c:v>
                </c:pt>
                <c:pt idx="4">
                  <c:v>150</c:v>
                </c:pt>
              </c:numCache>
            </c:numRef>
          </c:val>
          <c:extLst>
            <c:ext xmlns:c16="http://schemas.microsoft.com/office/drawing/2014/chart" uri="{C3380CC4-5D6E-409C-BE32-E72D297353CC}">
              <c16:uniqueId val="{00000000-C96A-4281-8534-FBCD840A2E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C96A-4281-8534-FBCD840A2E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 defaultRowHeight="13.5" x14ac:dyDescent="0.15"/>
  <cols>
    <col min="1" max="1" width="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枚方市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自治体職員</v>
      </c>
      <c r="AE8" s="73"/>
      <c r="AF8" s="73"/>
      <c r="AG8" s="73"/>
      <c r="AH8" s="73"/>
      <c r="AI8" s="73"/>
      <c r="AJ8" s="73"/>
      <c r="AK8" s="3"/>
      <c r="AL8" s="69">
        <f>データ!S6</f>
        <v>399690</v>
      </c>
      <c r="AM8" s="69"/>
      <c r="AN8" s="69"/>
      <c r="AO8" s="69"/>
      <c r="AP8" s="69"/>
      <c r="AQ8" s="69"/>
      <c r="AR8" s="69"/>
      <c r="AS8" s="69"/>
      <c r="AT8" s="68">
        <f>データ!T6</f>
        <v>65.12</v>
      </c>
      <c r="AU8" s="68"/>
      <c r="AV8" s="68"/>
      <c r="AW8" s="68"/>
      <c r="AX8" s="68"/>
      <c r="AY8" s="68"/>
      <c r="AZ8" s="68"/>
      <c r="BA8" s="68"/>
      <c r="BB8" s="68">
        <f>データ!U6</f>
        <v>6137.75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71.44</v>
      </c>
      <c r="J10" s="68"/>
      <c r="K10" s="68"/>
      <c r="L10" s="68"/>
      <c r="M10" s="68"/>
      <c r="N10" s="68"/>
      <c r="O10" s="68"/>
      <c r="P10" s="68">
        <f>データ!P6</f>
        <v>97.3</v>
      </c>
      <c r="Q10" s="68"/>
      <c r="R10" s="68"/>
      <c r="S10" s="68"/>
      <c r="T10" s="68"/>
      <c r="U10" s="68"/>
      <c r="V10" s="68"/>
      <c r="W10" s="68">
        <f>データ!Q6</f>
        <v>85.79</v>
      </c>
      <c r="X10" s="68"/>
      <c r="Y10" s="68"/>
      <c r="Z10" s="68"/>
      <c r="AA10" s="68"/>
      <c r="AB10" s="68"/>
      <c r="AC10" s="68"/>
      <c r="AD10" s="69">
        <f>データ!R6</f>
        <v>2618</v>
      </c>
      <c r="AE10" s="69"/>
      <c r="AF10" s="69"/>
      <c r="AG10" s="69"/>
      <c r="AH10" s="69"/>
      <c r="AI10" s="69"/>
      <c r="AJ10" s="69"/>
      <c r="AK10" s="2"/>
      <c r="AL10" s="69">
        <f>データ!V6</f>
        <v>387422</v>
      </c>
      <c r="AM10" s="69"/>
      <c r="AN10" s="69"/>
      <c r="AO10" s="69"/>
      <c r="AP10" s="69"/>
      <c r="AQ10" s="69"/>
      <c r="AR10" s="69"/>
      <c r="AS10" s="69"/>
      <c r="AT10" s="68">
        <f>データ!W6</f>
        <v>34.58</v>
      </c>
      <c r="AU10" s="68"/>
      <c r="AV10" s="68"/>
      <c r="AW10" s="68"/>
      <c r="AX10" s="68"/>
      <c r="AY10" s="68"/>
      <c r="AZ10" s="68"/>
      <c r="BA10" s="68"/>
      <c r="BB10" s="68">
        <f>データ!X6</f>
        <v>11203.64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VPaekF0vyoDQFT1Mrr+IlQ5gkC8eayoDJjs+PNjzgCsqmXPPHgOB5bURvEtd+K2amUOs3nKd9S0Odt4gAgk7g==" saltValue="sb1VoQrCNbBtY4kwxhHH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272108</v>
      </c>
      <c r="D6" s="33">
        <f t="shared" si="3"/>
        <v>46</v>
      </c>
      <c r="E6" s="33">
        <f t="shared" si="3"/>
        <v>17</v>
      </c>
      <c r="F6" s="33">
        <f t="shared" si="3"/>
        <v>1</v>
      </c>
      <c r="G6" s="33">
        <f t="shared" si="3"/>
        <v>0</v>
      </c>
      <c r="H6" s="33" t="str">
        <f t="shared" si="3"/>
        <v>大阪府　枚方市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71.44</v>
      </c>
      <c r="P6" s="34">
        <f t="shared" si="3"/>
        <v>97.3</v>
      </c>
      <c r="Q6" s="34">
        <f t="shared" si="3"/>
        <v>85.79</v>
      </c>
      <c r="R6" s="34">
        <f t="shared" si="3"/>
        <v>2618</v>
      </c>
      <c r="S6" s="34">
        <f t="shared" si="3"/>
        <v>399690</v>
      </c>
      <c r="T6" s="34">
        <f t="shared" si="3"/>
        <v>65.12</v>
      </c>
      <c r="U6" s="34">
        <f t="shared" si="3"/>
        <v>6137.75</v>
      </c>
      <c r="V6" s="34">
        <f t="shared" si="3"/>
        <v>387422</v>
      </c>
      <c r="W6" s="34">
        <f t="shared" si="3"/>
        <v>34.58</v>
      </c>
      <c r="X6" s="34">
        <f t="shared" si="3"/>
        <v>11203.64</v>
      </c>
      <c r="Y6" s="35">
        <f>IF(Y7="",NA(),Y7)</f>
        <v>119.43</v>
      </c>
      <c r="Z6" s="35">
        <f t="shared" ref="Z6:AH6" si="4">IF(Z7="",NA(),Z7)</f>
        <v>116.06</v>
      </c>
      <c r="AA6" s="35">
        <f t="shared" si="4"/>
        <v>119.46</v>
      </c>
      <c r="AB6" s="35">
        <f t="shared" si="4"/>
        <v>115.24</v>
      </c>
      <c r="AC6" s="35">
        <f t="shared" si="4"/>
        <v>116.26</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29.65</v>
      </c>
      <c r="AV6" s="35">
        <f t="shared" ref="AV6:BD6" si="6">IF(AV7="",NA(),AV7)</f>
        <v>45.73</v>
      </c>
      <c r="AW6" s="35">
        <f t="shared" si="6"/>
        <v>45.45</v>
      </c>
      <c r="AX6" s="35">
        <f t="shared" si="6"/>
        <v>51.46</v>
      </c>
      <c r="AY6" s="35">
        <f t="shared" si="6"/>
        <v>46.41</v>
      </c>
      <c r="AZ6" s="35">
        <f t="shared" si="6"/>
        <v>67.7</v>
      </c>
      <c r="BA6" s="35">
        <f t="shared" si="6"/>
        <v>75.02</v>
      </c>
      <c r="BB6" s="35">
        <f t="shared" si="6"/>
        <v>73.55</v>
      </c>
      <c r="BC6" s="35">
        <f t="shared" si="6"/>
        <v>71.19</v>
      </c>
      <c r="BD6" s="35">
        <f t="shared" si="6"/>
        <v>77.72</v>
      </c>
      <c r="BE6" s="34" t="str">
        <f>IF(BE7="","",IF(BE7="-","【-】","【"&amp;SUBSTITUTE(TEXT(BE7,"#,##0.00"),"-","△")&amp;"】"))</f>
        <v>【67.52】</v>
      </c>
      <c r="BF6" s="35">
        <f>IF(BF7="",NA(),BF7)</f>
        <v>907.59</v>
      </c>
      <c r="BG6" s="35">
        <f t="shared" ref="BG6:BO6" si="7">IF(BG7="",NA(),BG7)</f>
        <v>832.6</v>
      </c>
      <c r="BH6" s="35">
        <f t="shared" si="7"/>
        <v>759.03</v>
      </c>
      <c r="BI6" s="35">
        <f t="shared" si="7"/>
        <v>716.3</v>
      </c>
      <c r="BJ6" s="35">
        <f t="shared" si="7"/>
        <v>642.28</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99.83</v>
      </c>
      <c r="BR6" s="35">
        <f t="shared" ref="BR6:BZ6" si="8">IF(BR7="",NA(),BR7)</f>
        <v>100</v>
      </c>
      <c r="BS6" s="35">
        <f t="shared" si="8"/>
        <v>100</v>
      </c>
      <c r="BT6" s="35">
        <f t="shared" si="8"/>
        <v>100</v>
      </c>
      <c r="BU6" s="35">
        <f t="shared" si="8"/>
        <v>99.11</v>
      </c>
      <c r="BV6" s="35">
        <f t="shared" si="8"/>
        <v>95.76</v>
      </c>
      <c r="BW6" s="35">
        <f t="shared" si="8"/>
        <v>100.74</v>
      </c>
      <c r="BX6" s="35">
        <f t="shared" si="8"/>
        <v>100.34</v>
      </c>
      <c r="BY6" s="35">
        <f t="shared" si="8"/>
        <v>99.89</v>
      </c>
      <c r="BZ6" s="35">
        <f t="shared" si="8"/>
        <v>99.95</v>
      </c>
      <c r="CA6" s="34" t="str">
        <f>IF(CA7="","",IF(CA7="-","【-】","【"&amp;SUBSTITUTE(TEXT(CA7,"#,##0.00"),"-","△")&amp;"】"))</f>
        <v>【98.96】</v>
      </c>
      <c r="CB6" s="35">
        <f>IF(CB7="",NA(),CB7)</f>
        <v>150</v>
      </c>
      <c r="CC6" s="35">
        <f t="shared" ref="CC6:CK6" si="9">IF(CC7="",NA(),CC7)</f>
        <v>150.74</v>
      </c>
      <c r="CD6" s="35">
        <f t="shared" si="9"/>
        <v>151.57</v>
      </c>
      <c r="CE6" s="35">
        <f t="shared" si="9"/>
        <v>150.91</v>
      </c>
      <c r="CF6" s="35">
        <f t="shared" si="9"/>
        <v>150</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96.96</v>
      </c>
      <c r="CY6" s="35">
        <f t="shared" ref="CY6:DG6" si="11">IF(CY7="",NA(),CY7)</f>
        <v>97.03</v>
      </c>
      <c r="CZ6" s="35">
        <f t="shared" si="11"/>
        <v>96.98</v>
      </c>
      <c r="DA6" s="35">
        <f t="shared" si="11"/>
        <v>97.26</v>
      </c>
      <c r="DB6" s="35">
        <f t="shared" si="11"/>
        <v>97.33</v>
      </c>
      <c r="DC6" s="35">
        <f t="shared" si="11"/>
        <v>97.08</v>
      </c>
      <c r="DD6" s="35">
        <f t="shared" si="11"/>
        <v>97.4</v>
      </c>
      <c r="DE6" s="35">
        <f t="shared" si="11"/>
        <v>96.96</v>
      </c>
      <c r="DF6" s="35">
        <f t="shared" si="11"/>
        <v>96.97</v>
      </c>
      <c r="DG6" s="35">
        <f t="shared" si="11"/>
        <v>97.7</v>
      </c>
      <c r="DH6" s="34" t="str">
        <f>IF(DH7="","",IF(DH7="-","【-】","【"&amp;SUBSTITUTE(TEXT(DH7,"#,##0.00"),"-","△")&amp;"】"))</f>
        <v>【95.57】</v>
      </c>
      <c r="DI6" s="35">
        <f>IF(DI7="",NA(),DI7)</f>
        <v>15.03</v>
      </c>
      <c r="DJ6" s="35">
        <f t="shared" ref="DJ6:DR6" si="12">IF(DJ7="",NA(),DJ7)</f>
        <v>17.23</v>
      </c>
      <c r="DK6" s="35">
        <f t="shared" si="12"/>
        <v>19.670000000000002</v>
      </c>
      <c r="DL6" s="35">
        <f t="shared" si="12"/>
        <v>21.1</v>
      </c>
      <c r="DM6" s="35">
        <f t="shared" si="12"/>
        <v>23.43</v>
      </c>
      <c r="DN6" s="35">
        <f t="shared" si="12"/>
        <v>25.28</v>
      </c>
      <c r="DO6" s="35">
        <f t="shared" si="12"/>
        <v>28.35</v>
      </c>
      <c r="DP6" s="35">
        <f t="shared" si="12"/>
        <v>25.13</v>
      </c>
      <c r="DQ6" s="35">
        <f t="shared" si="12"/>
        <v>24.54</v>
      </c>
      <c r="DR6" s="35">
        <f t="shared" si="12"/>
        <v>23.38</v>
      </c>
      <c r="DS6" s="34" t="str">
        <f>IF(DS7="","",IF(DS7="-","【-】","【"&amp;SUBSTITUTE(TEXT(DS7,"#,##0.00"),"-","△")&amp;"】"))</f>
        <v>【36.52】</v>
      </c>
      <c r="DT6" s="35">
        <f>IF(DT7="",NA(),DT7)</f>
        <v>2.67</v>
      </c>
      <c r="DU6" s="35">
        <f t="shared" ref="DU6:EC6" si="13">IF(DU7="",NA(),DU7)</f>
        <v>2.65</v>
      </c>
      <c r="DV6" s="35">
        <f t="shared" si="13"/>
        <v>1.89</v>
      </c>
      <c r="DW6" s="35">
        <f t="shared" si="13"/>
        <v>2.2000000000000002</v>
      </c>
      <c r="DX6" s="35">
        <f t="shared" si="13"/>
        <v>2.62</v>
      </c>
      <c r="DY6" s="35">
        <f t="shared" si="13"/>
        <v>4.08</v>
      </c>
      <c r="DZ6" s="35">
        <f t="shared" si="13"/>
        <v>6.7</v>
      </c>
      <c r="EA6" s="35">
        <f t="shared" si="13"/>
        <v>6.4</v>
      </c>
      <c r="EB6" s="35">
        <f t="shared" si="13"/>
        <v>7.66</v>
      </c>
      <c r="EC6" s="35">
        <f t="shared" si="13"/>
        <v>8.1999999999999993</v>
      </c>
      <c r="ED6" s="34" t="str">
        <f>IF(ED7="","",IF(ED7="-","【-】","【"&amp;SUBSTITUTE(TEXT(ED7,"#,##0.00"),"-","△")&amp;"】"))</f>
        <v>【5.72】</v>
      </c>
      <c r="EE6" s="35">
        <f>IF(EE7="",NA(),EE7)</f>
        <v>0.04</v>
      </c>
      <c r="EF6" s="35">
        <f t="shared" ref="EF6:EN6" si="14">IF(EF7="",NA(),EF7)</f>
        <v>0.12</v>
      </c>
      <c r="EG6" s="35">
        <f t="shared" si="14"/>
        <v>0.02</v>
      </c>
      <c r="EH6" s="35">
        <f t="shared" si="14"/>
        <v>0.03</v>
      </c>
      <c r="EI6" s="35">
        <f t="shared" si="14"/>
        <v>0.04</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272108</v>
      </c>
      <c r="D7" s="37">
        <v>46</v>
      </c>
      <c r="E7" s="37">
        <v>17</v>
      </c>
      <c r="F7" s="37">
        <v>1</v>
      </c>
      <c r="G7" s="37">
        <v>0</v>
      </c>
      <c r="H7" s="37" t="s">
        <v>95</v>
      </c>
      <c r="I7" s="37" t="s">
        <v>96</v>
      </c>
      <c r="J7" s="37" t="s">
        <v>97</v>
      </c>
      <c r="K7" s="37" t="s">
        <v>98</v>
      </c>
      <c r="L7" s="37" t="s">
        <v>99</v>
      </c>
      <c r="M7" s="37" t="s">
        <v>100</v>
      </c>
      <c r="N7" s="38" t="s">
        <v>101</v>
      </c>
      <c r="O7" s="38">
        <v>71.44</v>
      </c>
      <c r="P7" s="38">
        <v>97.3</v>
      </c>
      <c r="Q7" s="38">
        <v>85.79</v>
      </c>
      <c r="R7" s="38">
        <v>2618</v>
      </c>
      <c r="S7" s="38">
        <v>399690</v>
      </c>
      <c r="T7" s="38">
        <v>65.12</v>
      </c>
      <c r="U7" s="38">
        <v>6137.75</v>
      </c>
      <c r="V7" s="38">
        <v>387422</v>
      </c>
      <c r="W7" s="38">
        <v>34.58</v>
      </c>
      <c r="X7" s="38">
        <v>11203.64</v>
      </c>
      <c r="Y7" s="38">
        <v>119.43</v>
      </c>
      <c r="Z7" s="38">
        <v>116.06</v>
      </c>
      <c r="AA7" s="38">
        <v>119.46</v>
      </c>
      <c r="AB7" s="38">
        <v>115.24</v>
      </c>
      <c r="AC7" s="38">
        <v>116.26</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29.65</v>
      </c>
      <c r="AV7" s="38">
        <v>45.73</v>
      </c>
      <c r="AW7" s="38">
        <v>45.45</v>
      </c>
      <c r="AX7" s="38">
        <v>51.46</v>
      </c>
      <c r="AY7" s="38">
        <v>46.41</v>
      </c>
      <c r="AZ7" s="38">
        <v>67.7</v>
      </c>
      <c r="BA7" s="38">
        <v>75.02</v>
      </c>
      <c r="BB7" s="38">
        <v>73.55</v>
      </c>
      <c r="BC7" s="38">
        <v>71.19</v>
      </c>
      <c r="BD7" s="38">
        <v>77.72</v>
      </c>
      <c r="BE7" s="38">
        <v>67.52</v>
      </c>
      <c r="BF7" s="38">
        <v>907.59</v>
      </c>
      <c r="BG7" s="38">
        <v>832.6</v>
      </c>
      <c r="BH7" s="38">
        <v>759.03</v>
      </c>
      <c r="BI7" s="38">
        <v>716.3</v>
      </c>
      <c r="BJ7" s="38">
        <v>642.28</v>
      </c>
      <c r="BK7" s="38">
        <v>599.92999999999995</v>
      </c>
      <c r="BL7" s="38">
        <v>573.73</v>
      </c>
      <c r="BM7" s="38">
        <v>514.27</v>
      </c>
      <c r="BN7" s="38">
        <v>517.34</v>
      </c>
      <c r="BO7" s="38">
        <v>485.6</v>
      </c>
      <c r="BP7" s="38">
        <v>705.21</v>
      </c>
      <c r="BQ7" s="38">
        <v>99.83</v>
      </c>
      <c r="BR7" s="38">
        <v>100</v>
      </c>
      <c r="BS7" s="38">
        <v>100</v>
      </c>
      <c r="BT7" s="38">
        <v>100</v>
      </c>
      <c r="BU7" s="38">
        <v>99.11</v>
      </c>
      <c r="BV7" s="38">
        <v>95.76</v>
      </c>
      <c r="BW7" s="38">
        <v>100.74</v>
      </c>
      <c r="BX7" s="38">
        <v>100.34</v>
      </c>
      <c r="BY7" s="38">
        <v>99.89</v>
      </c>
      <c r="BZ7" s="38">
        <v>99.95</v>
      </c>
      <c r="CA7" s="38">
        <v>98.96</v>
      </c>
      <c r="CB7" s="38">
        <v>150</v>
      </c>
      <c r="CC7" s="38">
        <v>150.74</v>
      </c>
      <c r="CD7" s="38">
        <v>151.57</v>
      </c>
      <c r="CE7" s="38">
        <v>150.91</v>
      </c>
      <c r="CF7" s="38">
        <v>150</v>
      </c>
      <c r="CG7" s="38">
        <v>119</v>
      </c>
      <c r="CH7" s="38">
        <v>112.75</v>
      </c>
      <c r="CI7" s="38">
        <v>113.49</v>
      </c>
      <c r="CJ7" s="38">
        <v>112.4</v>
      </c>
      <c r="CK7" s="38">
        <v>110.21</v>
      </c>
      <c r="CL7" s="38">
        <v>134.52000000000001</v>
      </c>
      <c r="CM7" s="38" t="s">
        <v>101</v>
      </c>
      <c r="CN7" s="38" t="s">
        <v>101</v>
      </c>
      <c r="CO7" s="38" t="s">
        <v>101</v>
      </c>
      <c r="CP7" s="38" t="s">
        <v>101</v>
      </c>
      <c r="CQ7" s="38" t="s">
        <v>101</v>
      </c>
      <c r="CR7" s="38">
        <v>64.66</v>
      </c>
      <c r="CS7" s="38">
        <v>64.650000000000006</v>
      </c>
      <c r="CT7" s="38">
        <v>62.96</v>
      </c>
      <c r="CU7" s="38">
        <v>62.97</v>
      </c>
      <c r="CV7" s="38">
        <v>64.930000000000007</v>
      </c>
      <c r="CW7" s="38">
        <v>59.57</v>
      </c>
      <c r="CX7" s="38">
        <v>96.96</v>
      </c>
      <c r="CY7" s="38">
        <v>97.03</v>
      </c>
      <c r="CZ7" s="38">
        <v>96.98</v>
      </c>
      <c r="DA7" s="38">
        <v>97.26</v>
      </c>
      <c r="DB7" s="38">
        <v>97.33</v>
      </c>
      <c r="DC7" s="38">
        <v>97.08</v>
      </c>
      <c r="DD7" s="38">
        <v>97.4</v>
      </c>
      <c r="DE7" s="38">
        <v>96.96</v>
      </c>
      <c r="DF7" s="38">
        <v>96.97</v>
      </c>
      <c r="DG7" s="38">
        <v>97.7</v>
      </c>
      <c r="DH7" s="38">
        <v>95.57</v>
      </c>
      <c r="DI7" s="38">
        <v>15.03</v>
      </c>
      <c r="DJ7" s="38">
        <v>17.23</v>
      </c>
      <c r="DK7" s="38">
        <v>19.670000000000002</v>
      </c>
      <c r="DL7" s="38">
        <v>21.1</v>
      </c>
      <c r="DM7" s="38">
        <v>23.43</v>
      </c>
      <c r="DN7" s="38">
        <v>25.28</v>
      </c>
      <c r="DO7" s="38">
        <v>28.35</v>
      </c>
      <c r="DP7" s="38">
        <v>25.13</v>
      </c>
      <c r="DQ7" s="38">
        <v>24.54</v>
      </c>
      <c r="DR7" s="38">
        <v>23.38</v>
      </c>
      <c r="DS7" s="38">
        <v>36.520000000000003</v>
      </c>
      <c r="DT7" s="38">
        <v>2.67</v>
      </c>
      <c r="DU7" s="38">
        <v>2.65</v>
      </c>
      <c r="DV7" s="38">
        <v>1.89</v>
      </c>
      <c r="DW7" s="38">
        <v>2.2000000000000002</v>
      </c>
      <c r="DX7" s="38">
        <v>2.62</v>
      </c>
      <c r="DY7" s="38">
        <v>4.08</v>
      </c>
      <c r="DZ7" s="38">
        <v>6.7</v>
      </c>
      <c r="EA7" s="38">
        <v>6.4</v>
      </c>
      <c r="EB7" s="38">
        <v>7.66</v>
      </c>
      <c r="EC7" s="38">
        <v>8.1999999999999993</v>
      </c>
      <c r="ED7" s="38">
        <v>5.72</v>
      </c>
      <c r="EE7" s="38">
        <v>0.04</v>
      </c>
      <c r="EF7" s="38">
        <v>0.12</v>
      </c>
      <c r="EG7" s="38">
        <v>0.02</v>
      </c>
      <c r="EH7" s="38">
        <v>0.03</v>
      </c>
      <c r="EI7" s="38">
        <v>0.04</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2022-02-10T08:20:37Z</cp:lastPrinted>
  <dcterms:created xsi:type="dcterms:W3CDTF">2021-12-03T07:15:19Z</dcterms:created>
  <dcterms:modified xsi:type="dcterms:W3CDTF">2022-02-10T08:47:12Z</dcterms:modified>
  <cp:category/>
</cp:coreProperties>
</file>