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023$\doc\財政\04公営企業\20.経営比較分析\05チェック作業および完成データ\11 枚方市○\"/>
    </mc:Choice>
  </mc:AlternateContent>
  <workbookProtection workbookAlgorithmName="SHA-512" workbookHashValue="VUp6EecXx7JrUqUqs0hPJWuHKuVyZz2grmDQFK4OjebwLbwZ4smKS97WAkKPJupEUOrPH+8ASKhvNWfNNHjnMg==" workbookSaltValue="fwAUo5HKQZa8OMkJZde+t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CS30" i="4"/>
  <c r="IT76" i="4"/>
  <c r="CS51" i="4"/>
  <c r="HJ30" i="4"/>
  <c r="C11" i="5"/>
  <c r="D11" i="5"/>
  <c r="E11" i="5"/>
  <c r="B11" i="5"/>
  <c r="BK76" i="4" l="1"/>
  <c r="LH51" i="4"/>
  <c r="LT76" i="4"/>
  <c r="GQ51" i="4"/>
  <c r="LH30" i="4"/>
  <c r="IE76" i="4"/>
  <c r="GQ30" i="4"/>
  <c r="BZ30" i="4"/>
  <c r="BZ51" i="4"/>
  <c r="BG30" i="4"/>
  <c r="HP76" i="4"/>
  <c r="BG51" i="4"/>
  <c r="FX30" i="4"/>
  <c r="AV76" i="4"/>
  <c r="KO51" i="4"/>
  <c r="FX51" i="4"/>
  <c r="LE76" i="4"/>
  <c r="KO30" i="4"/>
  <c r="KP76" i="4"/>
  <c r="JV30" i="4"/>
  <c r="HA76" i="4"/>
  <c r="AN51" i="4"/>
  <c r="FE30" i="4"/>
  <c r="AN30" i="4"/>
  <c r="AG76" i="4"/>
  <c r="FE51" i="4"/>
  <c r="JV51" i="4"/>
  <c r="KA76" i="4"/>
  <c r="EL51" i="4"/>
  <c r="JC30" i="4"/>
  <c r="R76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<sst xmlns="http://schemas.openxmlformats.org/spreadsheetml/2006/main" count="278" uniqueCount="144">
  <si>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</si>
  <si>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</si>
  <si>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</si>
  <si>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</si>
  <si>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</si>
  <si>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</si>
  <si>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</si>
  <si>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</si>
  <si>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</si>
  <si>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</si>
  <si>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</si>
  <si>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</si>
  <si>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</si>
  <si>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</si>
  <si>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</si>
  <si>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</si>
  <si>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</si>
  <si>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</si>
  <si>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</si>
  <si>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</si>
  <si>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</si>
  <si>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</si>
  <si>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</si>
  <si>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</si>
  <si>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</si>
  <si>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</si>
  <si>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</si>
  <si>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</si>
  <si>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</si>
  <si>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</si>
  <si>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</si>
  <si>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</si>
  <si>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</si>
  <si>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</si>
  <si>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</si>
  <si>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</si>
  <si>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</si>
  <si>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</si>
  <si>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</si>
  <si>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</si>
  <si>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</si>
  <si>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</si>
  <si>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</si>
  <si>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</si>
  <si>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</si>
  <si>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</si>
  <si>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</si>
  <si>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</si>
  <si>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</si>
  <si>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</si>
  <si>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</si>
  <si>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</si>
  <si>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</si>
  <si>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</si>
  <si>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</si>
  <si>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</si>
  <si>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</si>
  <si>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</si>
  <si>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</si>
  <si>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</si>
  <si>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</si>
  <si>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</si>
  <si>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</si>
  <si>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</si>
  <si>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</si>
  <si>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</si>
  <si>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</si>
  <si>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</si>
  <si>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</si>
  <si>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</si>
  <si>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</si>
  <si>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</si>
  <si>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</si>
  <si>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</si>
  <si>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</si>
  <si>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</si>
  <si>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</si>
  <si>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</si>
  <si>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</si>
  <si>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</si>
  <si>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</si>
  <si>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</si>
  <si>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</si>
  <si>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</si>
  <si>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</si>
  <si>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</si>
  <si>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</si>
  <si>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</si>
  <si>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</si>
  <si>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</si>
  <si>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</si>
  <si>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</si>
  <si>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</si>
  <si>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</si>
  <si>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</si>
  <si>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</si>
  <si>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</si>
  <si>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</si>
  <si>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</si>
  <si>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</si>
  <si>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</si>
  <si>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</si>
  <si>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</si>
  <si>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</si>
  <si>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</si>
  <si>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</si>
  <si>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</si>
  <si>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</si>
  <si>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</si>
  <si>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</si>
  <si>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当該値(N)</t>
    <phoneticPr fontId="5"/>
  </si>
  <si>
    <t>当該値(N-1)</t>
    <phoneticPr fontId="5"/>
  </si>
  <si>
    <t>当該値(N-3)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</si>
  <si>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</si>
  <si>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</si>
  <si>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</si>
  <si>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</si>
  <si>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</si>
  <si>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</si>
  <si>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</si>
  <si>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</si>
  <si>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</si>
  <si>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大阪府　枚方市</t>
  </si>
  <si>
    <t>岡東町自動車駐車場</t>
  </si>
  <si>
    <t>法非適用</t>
  </si>
  <si>
    <t>駐車場整備事業</t>
  </si>
  <si>
    <t>-</t>
  </si>
  <si>
    <t>Ａ１Ｂ１</t>
  </si>
  <si>
    <t>非設置</t>
  </si>
  <si>
    <t>該当数値なし</t>
  </si>
  <si>
    <t>届出駐車場</t>
  </si>
  <si>
    <t>立体式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</si>
  <si>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</si>
  <si>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</si>
  <si>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</si>
  <si>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</si>
  <si>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</si>
  <si>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</si>
  <si>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</si>
  <si>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</si>
  <si>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該駐車場は、本市の主要駅である京阪電鉄枚方市駅近くに立地しているため、敷地の地価は一定水準を保持していると考えるが、駐車場自体は築27年を経過しており、施設・設備の機能を維持するための保全工事が必要である。</t>
    <phoneticPr fontId="5"/>
  </si>
  <si>
    <t>　当該駐車場は、本市の主要駅である京阪電鉄枚方市駅近くに立地しているため、⑪稼働率は類似施設平均値より高い稼働率を示しているが、令和2年度は、新型コロナウイルス感染拡大の影響により、前年度と比較して40.2ポイント減少した。
　</t>
    <rPh sb="42" eb="44">
      <t>ルイジ</t>
    </rPh>
    <rPh sb="44" eb="46">
      <t>シセツ</t>
    </rPh>
    <rPh sb="46" eb="49">
      <t>ヘイキンチ</t>
    </rPh>
    <rPh sb="95" eb="97">
      <t>ヒカク</t>
    </rPh>
    <phoneticPr fontId="5"/>
  </si>
  <si>
    <t xml:space="preserve"> 駐車場建設に係る起債の償還が平成25年度をもって完了したため、それまで、施設・設備の保全工事を保留していた工事を開始し、平成28年度までの黒字額は減少傾向にあった。保全工事の中で最も工事費用を要する外壁及び昇降機の更新・改修工事を平成28年度に終えたため、平成29年度以降の④売上高GOP比率及び⑤EBITDAは回復傾向にあった。
　しかし、令和2年度は、新型コロナウイルス感染拡大の影響で使用料が減少したため、前年度と比較して値が減少した。</t>
    <rPh sb="37" eb="39">
      <t>シセツ</t>
    </rPh>
    <rPh sb="172" eb="174">
      <t>レイワ</t>
    </rPh>
    <rPh sb="175" eb="176">
      <t>ネン</t>
    </rPh>
    <rPh sb="176" eb="177">
      <t>ド</t>
    </rPh>
    <rPh sb="179" eb="181">
      <t>シンガタ</t>
    </rPh>
    <rPh sb="188" eb="192">
      <t>カンセンカクダイ</t>
    </rPh>
    <rPh sb="193" eb="195">
      <t>エイキョウ</t>
    </rPh>
    <rPh sb="196" eb="199">
      <t>シヨウリョウ</t>
    </rPh>
    <rPh sb="200" eb="202">
      <t>ゲンショウ</t>
    </rPh>
    <rPh sb="207" eb="209">
      <t>ゼンネン</t>
    </rPh>
    <rPh sb="209" eb="210">
      <t>ド</t>
    </rPh>
    <rPh sb="211" eb="213">
      <t>ヒカク</t>
    </rPh>
    <rPh sb="215" eb="216">
      <t>アタイ</t>
    </rPh>
    <rPh sb="217" eb="219">
      <t>ゲンショウ</t>
    </rPh>
    <phoneticPr fontId="5"/>
  </si>
  <si>
    <t>　当該駐車場が立地する場所は、本市の主要駅前のため、周辺に民間のコインパーキングも多いが、当該駐車場は市営・有人管理・減免制度の導入等の点からリピーターが多く、稼働率、使用料収入は一定水準を維持していた。しかし、令和2年度は、新型コロナウイルス感染拡大の影響で使用料が減少したため、前年度と比較してすべての値が減少傾向となった。
　保全工事については、「枚方市市有建築物保全計画」に基づき計画的に実施しており、これに係る設備投資見込額は、令和3～12年度の10年間で170,000千円を見込んでいる。
　今後も、本計画に基づき、工事費の平準化を図りながら計画的に施設・設備の保全を行っていく。
　また、令和2年度に経営戦略を策定し、公表した。</t>
    <rPh sb="157" eb="159">
      <t>ケイコウ</t>
    </rPh>
    <rPh sb="316" eb="318">
      <t>コウヒョウ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</si>
</sst>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120.9</c:v>
                </c:pt>
                <c:pt idx="1">
                  <c:v>162.1</c:v>
                </c:pt>
                <c:pt idx="2">
                  <c:v>271.3</c:v>
                </c:pt>
                <c:pt idx="3">
                  <c:v>256.3</c:v>
                </c:pt>
                <c:pt idx="4">
                  <c:v>131.69999999999999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C9-42B9-AEF0-109D3C5ED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156</c:v>
                </c:pt>
                <c:pt idx="1">
                  <c:v>218.3</c:v>
                </c:pt>
                <c:pt idx="2">
                  <c:v>255.1</c:v>
                </c:pt>
                <c:pt idx="3">
                  <c:v>225.1</c:v>
                </c:pt>
                <c:pt idx="4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C9-42B9-AEF0-109D3C5ED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1E-44A6-96EF-A60FDE1A7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283.7</c:v>
                </c:pt>
                <c:pt idx="1">
                  <c:v>263.39999999999998</c:v>
                </c:pt>
                <c:pt idx="2">
                  <c:v>178.3</c:v>
                </c:pt>
                <c:pt idx="3">
                  <c:v>1310.7</c:v>
                </c:pt>
                <c:pt idx="4">
                  <c:v>110.8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1E-44A6-96EF-A60FDE1A7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A52-41F5-AD21-318CC9487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52-41F5-AD21-318CC9487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A2B-4F75-904D-DB556D660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2B-4F75-904D-DB556D660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9-4447-9C3A-1463A2AB0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5.6</c:v>
                </c:pt>
                <c:pt idx="1">
                  <c:v>3.5</c:v>
                </c:pt>
                <c:pt idx="2">
                  <c:v>3.8</c:v>
                </c:pt>
                <c:pt idx="3">
                  <c:v>3.2</c:v>
                </c:pt>
                <c:pt idx="4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D9-4447-9C3A-1463A2AB0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F-4F07-8144-04164C25B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40</c:v>
                </c:pt>
                <c:pt idx="1">
                  <c:v>28</c:v>
                </c:pt>
                <c:pt idx="2">
                  <c:v>27</c:v>
                </c:pt>
                <c:pt idx="3">
                  <c:v>14</c:v>
                </c:pt>
                <c:pt idx="4">
                  <c:v>4426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9F-4F07-8144-04164C25B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338.2</c:v>
                </c:pt>
                <c:pt idx="1">
                  <c:v>280.89999999999998</c:v>
                </c:pt>
                <c:pt idx="2">
                  <c:v>290.89999999999998</c:v>
                </c:pt>
                <c:pt idx="3">
                  <c:v>278.39999999999998</c:v>
                </c:pt>
                <c:pt idx="4">
                  <c:v>238.2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D-4A35-B799-1912D2269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135.6</c:v>
                </c:pt>
                <c:pt idx="1">
                  <c:v>134.5</c:v>
                </c:pt>
                <c:pt idx="2">
                  <c:v>134.9</c:v>
                </c:pt>
                <c:pt idx="3">
                  <c:v>129.9</c:v>
                </c:pt>
                <c:pt idx="4">
                  <c:v>105.7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DD-4A35-B799-1912D2269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17</c:v>
                </c:pt>
                <c:pt idx="1">
                  <c:v>37.799999999999997</c:v>
                </c:pt>
                <c:pt idx="2">
                  <c:v>63</c:v>
                </c:pt>
                <c:pt idx="3">
                  <c:v>60.8</c:v>
                </c:pt>
                <c:pt idx="4">
                  <c:v>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8E-4805-9E12-8504BB5AF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27.9</c:v>
                </c:pt>
                <c:pt idx="1">
                  <c:v>30.9</c:v>
                </c:pt>
                <c:pt idx="2">
                  <c:v>32.4</c:v>
                </c:pt>
                <c:pt idx="3">
                  <c:v>13.1</c:v>
                </c:pt>
                <c:pt idx="4">
                  <c:v>-0.7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8E-4805-9E12-8504BB5AF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17455</c:v>
                </c:pt>
                <c:pt idx="1">
                  <c:v>38671</c:v>
                </c:pt>
                <c:pt idx="2">
                  <c:v>65966</c:v>
                </c:pt>
                <c:pt idx="3">
                  <c:v>60886</c:v>
                </c:pt>
                <c:pt idx="4">
                  <c:v>19240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5-4BA1-932F-7FFCB3D0B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19504</c:v>
                </c:pt>
                <c:pt idx="1">
                  <c:v>18068</c:v>
                </c:pt>
                <c:pt idx="2">
                  <c:v>25902</c:v>
                </c:pt>
                <c:pt idx="3">
                  <c:v>23067</c:v>
                </c:pt>
                <c:pt idx="4">
                  <c:v>4197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05-4BA1-932F-7FFCB3D0B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大阪府枚方市　岡東町自動車駐車場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Ａ１Ｂ１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7388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130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立体式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27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241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142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120.9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162.1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271.3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256.3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131.69999999999999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338.2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280.89999999999998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290.89999999999998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278.39999999999998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238.2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156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218.3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255.1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225.1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130.80000000000001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5.6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3.8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3.2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9.5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135.6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134.5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134.9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129.9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105.7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140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141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239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17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37.799999999999997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63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60.8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23.5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17455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38671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65966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60886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19240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40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28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27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14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4426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27.9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30.9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32.4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13.1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-0.7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19504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18068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25902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23067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4197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143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270832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170000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283.7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263.39999999999998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178.3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1310.7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110.8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mAHpE42tCRVZsQYlNC2qyhC0xrDSWK0aXZAHVntAJIaaKfetVSXyb7Bz9iPtWewLu4nir1z4nH86my5P+EuLfA==" saltValue="RPP3jMxbn2Orms+rbJYcDw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100</v>
      </c>
      <c r="AL5" s="59" t="s">
        <v>101</v>
      </c>
      <c r="AM5" s="59" t="s">
        <v>102</v>
      </c>
      <c r="AN5" s="59" t="s">
        <v>103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99</v>
      </c>
      <c r="AV5" s="59" t="s">
        <v>104</v>
      </c>
      <c r="AW5" s="59" t="s">
        <v>105</v>
      </c>
      <c r="AX5" s="59" t="s">
        <v>91</v>
      </c>
      <c r="AY5" s="59" t="s">
        <v>103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106</v>
      </c>
      <c r="BG5" s="59" t="s">
        <v>100</v>
      </c>
      <c r="BH5" s="59" t="s">
        <v>107</v>
      </c>
      <c r="BI5" s="59" t="s">
        <v>108</v>
      </c>
      <c r="BJ5" s="59" t="s">
        <v>109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106</v>
      </c>
      <c r="BR5" s="59" t="s">
        <v>104</v>
      </c>
      <c r="BS5" s="59" t="s">
        <v>105</v>
      </c>
      <c r="BT5" s="59" t="s">
        <v>91</v>
      </c>
      <c r="BU5" s="59" t="s">
        <v>110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104</v>
      </c>
      <c r="CD5" s="59" t="s">
        <v>105</v>
      </c>
      <c r="CE5" s="59" t="s">
        <v>91</v>
      </c>
      <c r="CF5" s="59" t="s">
        <v>109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106</v>
      </c>
      <c r="CP5" s="59" t="s">
        <v>104</v>
      </c>
      <c r="CQ5" s="59" t="s">
        <v>90</v>
      </c>
      <c r="CR5" s="59" t="s">
        <v>111</v>
      </c>
      <c r="CS5" s="59" t="s">
        <v>109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99</v>
      </c>
      <c r="DA5" s="59" t="s">
        <v>112</v>
      </c>
      <c r="DB5" s="59" t="s">
        <v>113</v>
      </c>
      <c r="DC5" s="59" t="s">
        <v>91</v>
      </c>
      <c r="DD5" s="59" t="s">
        <v>114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89</v>
      </c>
      <c r="DM5" s="59" t="s">
        <v>105</v>
      </c>
      <c r="DN5" s="59" t="s">
        <v>91</v>
      </c>
      <c r="DO5" s="59" t="s">
        <v>109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115</v>
      </c>
      <c r="B6" s="60">
        <f>B8</f>
        <v>2020</v>
      </c>
      <c r="C6" s="60">
        <f t="shared" ref="C6:X6" si="1">C8</f>
        <v>272108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大阪府枚方市</v>
      </c>
      <c r="I6" s="60" t="str">
        <f t="shared" si="1"/>
        <v>岡東町自動車駐車場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立体式</v>
      </c>
      <c r="R6" s="63">
        <f t="shared" si="1"/>
        <v>27</v>
      </c>
      <c r="S6" s="62" t="str">
        <f t="shared" si="1"/>
        <v>駅</v>
      </c>
      <c r="T6" s="62" t="str">
        <f t="shared" si="1"/>
        <v>無</v>
      </c>
      <c r="U6" s="63">
        <f t="shared" si="1"/>
        <v>7388</v>
      </c>
      <c r="V6" s="63">
        <f t="shared" si="1"/>
        <v>241</v>
      </c>
      <c r="W6" s="63">
        <f t="shared" si="1"/>
        <v>200</v>
      </c>
      <c r="X6" s="62" t="str">
        <f t="shared" si="1"/>
        <v>代行制</v>
      </c>
      <c r="Y6" s="64">
        <f>IF(Y8="-",NA(),Y8)</f>
        <v>120.9</v>
      </c>
      <c r="Z6" s="64">
        <f t="shared" ref="Z6:AH6" si="2">IF(Z8="-",NA(),Z8)</f>
        <v>162.1</v>
      </c>
      <c r="AA6" s="64">
        <f t="shared" si="2"/>
        <v>271.3</v>
      </c>
      <c r="AB6" s="64">
        <f t="shared" si="2"/>
        <v>256.3</v>
      </c>
      <c r="AC6" s="64">
        <f t="shared" si="2"/>
        <v>131.69999999999999</v>
      </c>
      <c r="AD6" s="64">
        <f t="shared" si="2"/>
        <v>156</v>
      </c>
      <c r="AE6" s="64">
        <f t="shared" si="2"/>
        <v>218.3</v>
      </c>
      <c r="AF6" s="64">
        <f t="shared" si="2"/>
        <v>255.1</v>
      </c>
      <c r="AG6" s="64">
        <f t="shared" si="2"/>
        <v>225.1</v>
      </c>
      <c r="AH6" s="64">
        <f t="shared" si="2"/>
        <v>130.80000000000001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5.6</v>
      </c>
      <c r="AP6" s="64">
        <f t="shared" si="3"/>
        <v>3.5</v>
      </c>
      <c r="AQ6" s="64">
        <f t="shared" si="3"/>
        <v>3.8</v>
      </c>
      <c r="AR6" s="64">
        <f t="shared" si="3"/>
        <v>3.2</v>
      </c>
      <c r="AS6" s="64">
        <f t="shared" si="3"/>
        <v>9.5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239</v>
      </c>
      <c r="AZ6" s="65">
        <f t="shared" si="4"/>
        <v>40</v>
      </c>
      <c r="BA6" s="65">
        <f t="shared" si="4"/>
        <v>28</v>
      </c>
      <c r="BB6" s="65">
        <f t="shared" si="4"/>
        <v>27</v>
      </c>
      <c r="BC6" s="65">
        <f t="shared" si="4"/>
        <v>14</v>
      </c>
      <c r="BD6" s="65">
        <f t="shared" si="4"/>
        <v>4426</v>
      </c>
      <c r="BE6" s="63" t="str">
        <f>IF(BE8="-","",IF(BE8="-","【-】","【"&amp;SUBSTITUTE(TEXT(BE8,"#,##0"),"-","△")&amp;"】"))</f>
        <v>【2,345】</v>
      </c>
      <c r="BF6" s="64">
        <f>IF(BF8="-",NA(),BF8)</f>
        <v>17</v>
      </c>
      <c r="BG6" s="64">
        <f t="shared" ref="BG6:BO6" si="5">IF(BG8="-",NA(),BG8)</f>
        <v>37.799999999999997</v>
      </c>
      <c r="BH6" s="64">
        <f t="shared" si="5"/>
        <v>63</v>
      </c>
      <c r="BI6" s="64">
        <f t="shared" si="5"/>
        <v>60.8</v>
      </c>
      <c r="BJ6" s="64">
        <f t="shared" si="5"/>
        <v>23.5</v>
      </c>
      <c r="BK6" s="64">
        <f t="shared" si="5"/>
        <v>27.9</v>
      </c>
      <c r="BL6" s="64">
        <f t="shared" si="5"/>
        <v>30.9</v>
      </c>
      <c r="BM6" s="64">
        <f t="shared" si="5"/>
        <v>32.4</v>
      </c>
      <c r="BN6" s="64">
        <f t="shared" si="5"/>
        <v>13.1</v>
      </c>
      <c r="BO6" s="64">
        <f t="shared" si="5"/>
        <v>-0.7</v>
      </c>
      <c r="BP6" s="61" t="str">
        <f>IF(BP8="-","",IF(BP8="-","【-】","【"&amp;SUBSTITUTE(TEXT(BP8,"#,##0.0"),"-","△")&amp;"】"))</f>
        <v>【△65.9】</v>
      </c>
      <c r="BQ6" s="65">
        <f>IF(BQ8="-",NA(),BQ8)</f>
        <v>17455</v>
      </c>
      <c r="BR6" s="65">
        <f t="shared" ref="BR6:BZ6" si="6">IF(BR8="-",NA(),BR8)</f>
        <v>38671</v>
      </c>
      <c r="BS6" s="65">
        <f t="shared" si="6"/>
        <v>65966</v>
      </c>
      <c r="BT6" s="65">
        <f t="shared" si="6"/>
        <v>60886</v>
      </c>
      <c r="BU6" s="65">
        <f t="shared" si="6"/>
        <v>19240</v>
      </c>
      <c r="BV6" s="65">
        <f t="shared" si="6"/>
        <v>19504</v>
      </c>
      <c r="BW6" s="65">
        <f t="shared" si="6"/>
        <v>18068</v>
      </c>
      <c r="BX6" s="65">
        <f t="shared" si="6"/>
        <v>25902</v>
      </c>
      <c r="BY6" s="65">
        <f t="shared" si="6"/>
        <v>23067</v>
      </c>
      <c r="BZ6" s="65">
        <f t="shared" si="6"/>
        <v>4197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116</v>
      </c>
      <c r="CM6" s="63">
        <f t="shared" ref="CM6:CN6" si="7">CM8</f>
        <v>270832</v>
      </c>
      <c r="CN6" s="63">
        <f t="shared" si="7"/>
        <v>170000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117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283.7</v>
      </c>
      <c r="DF6" s="64">
        <f t="shared" si="8"/>
        <v>263.39999999999998</v>
      </c>
      <c r="DG6" s="64">
        <f t="shared" si="8"/>
        <v>178.3</v>
      </c>
      <c r="DH6" s="64">
        <f t="shared" si="8"/>
        <v>1310.7</v>
      </c>
      <c r="DI6" s="64">
        <f t="shared" si="8"/>
        <v>110.8</v>
      </c>
      <c r="DJ6" s="61" t="str">
        <f>IF(DJ8="-","",IF(DJ8="-","【-】","【"&amp;SUBSTITUTE(TEXT(DJ8,"#,##0.0"),"-","△")&amp;"】"))</f>
        <v>【183.4】</v>
      </c>
      <c r="DK6" s="64">
        <f>IF(DK8="-",NA(),DK8)</f>
        <v>338.2</v>
      </c>
      <c r="DL6" s="64">
        <f t="shared" ref="DL6:DT6" si="9">IF(DL8="-",NA(),DL8)</f>
        <v>280.89999999999998</v>
      </c>
      <c r="DM6" s="64">
        <f t="shared" si="9"/>
        <v>290.89999999999998</v>
      </c>
      <c r="DN6" s="64">
        <f t="shared" si="9"/>
        <v>278.39999999999998</v>
      </c>
      <c r="DO6" s="64">
        <f t="shared" si="9"/>
        <v>238.2</v>
      </c>
      <c r="DP6" s="64">
        <f t="shared" si="9"/>
        <v>135.6</v>
      </c>
      <c r="DQ6" s="64">
        <f t="shared" si="9"/>
        <v>134.5</v>
      </c>
      <c r="DR6" s="64">
        <f t="shared" si="9"/>
        <v>134.9</v>
      </c>
      <c r="DS6" s="64">
        <f t="shared" si="9"/>
        <v>129.9</v>
      </c>
      <c r="DT6" s="64">
        <f t="shared" si="9"/>
        <v>105.7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118</v>
      </c>
      <c r="B7" s="60">
        <f t="shared" ref="B7:X7" si="10">B8</f>
        <v>2020</v>
      </c>
      <c r="C7" s="60">
        <f t="shared" si="10"/>
        <v>272108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大阪府　枚方市</v>
      </c>
      <c r="I7" s="60" t="str">
        <f t="shared" si="10"/>
        <v>岡東町自動車駐車場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立体式</v>
      </c>
      <c r="R7" s="63">
        <f t="shared" si="10"/>
        <v>27</v>
      </c>
      <c r="S7" s="62" t="str">
        <f t="shared" si="10"/>
        <v>駅</v>
      </c>
      <c r="T7" s="62" t="str">
        <f t="shared" si="10"/>
        <v>無</v>
      </c>
      <c r="U7" s="63">
        <f t="shared" si="10"/>
        <v>7388</v>
      </c>
      <c r="V7" s="63">
        <f t="shared" si="10"/>
        <v>241</v>
      </c>
      <c r="W7" s="63">
        <f t="shared" si="10"/>
        <v>200</v>
      </c>
      <c r="X7" s="62" t="str">
        <f t="shared" si="10"/>
        <v>代行制</v>
      </c>
      <c r="Y7" s="64">
        <f>Y8</f>
        <v>120.9</v>
      </c>
      <c r="Z7" s="64">
        <f t="shared" ref="Z7:AH7" si="11">Z8</f>
        <v>162.1</v>
      </c>
      <c r="AA7" s="64">
        <f t="shared" si="11"/>
        <v>271.3</v>
      </c>
      <c r="AB7" s="64">
        <f t="shared" si="11"/>
        <v>256.3</v>
      </c>
      <c r="AC7" s="64">
        <f t="shared" si="11"/>
        <v>131.69999999999999</v>
      </c>
      <c r="AD7" s="64">
        <f t="shared" si="11"/>
        <v>156</v>
      </c>
      <c r="AE7" s="64">
        <f t="shared" si="11"/>
        <v>218.3</v>
      </c>
      <c r="AF7" s="64">
        <f t="shared" si="11"/>
        <v>255.1</v>
      </c>
      <c r="AG7" s="64">
        <f t="shared" si="11"/>
        <v>225.1</v>
      </c>
      <c r="AH7" s="64">
        <f t="shared" si="11"/>
        <v>130.80000000000001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5.6</v>
      </c>
      <c r="AP7" s="64">
        <f t="shared" si="12"/>
        <v>3.5</v>
      </c>
      <c r="AQ7" s="64">
        <f t="shared" si="12"/>
        <v>3.8</v>
      </c>
      <c r="AR7" s="64">
        <f t="shared" si="12"/>
        <v>3.2</v>
      </c>
      <c r="AS7" s="64">
        <f t="shared" si="12"/>
        <v>9.5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239</v>
      </c>
      <c r="AZ7" s="65">
        <f t="shared" si="13"/>
        <v>40</v>
      </c>
      <c r="BA7" s="65">
        <f t="shared" si="13"/>
        <v>28</v>
      </c>
      <c r="BB7" s="65">
        <f t="shared" si="13"/>
        <v>27</v>
      </c>
      <c r="BC7" s="65">
        <f t="shared" si="13"/>
        <v>14</v>
      </c>
      <c r="BD7" s="65">
        <f t="shared" si="13"/>
        <v>4426</v>
      </c>
      <c r="BE7" s="63"/>
      <c r="BF7" s="64">
        <f>BF8</f>
        <v>17</v>
      </c>
      <c r="BG7" s="64">
        <f t="shared" ref="BG7:BO7" si="14">BG8</f>
        <v>37.799999999999997</v>
      </c>
      <c r="BH7" s="64">
        <f t="shared" si="14"/>
        <v>63</v>
      </c>
      <c r="BI7" s="64">
        <f t="shared" si="14"/>
        <v>60.8</v>
      </c>
      <c r="BJ7" s="64">
        <f t="shared" si="14"/>
        <v>23.5</v>
      </c>
      <c r="BK7" s="64">
        <f t="shared" si="14"/>
        <v>27.9</v>
      </c>
      <c r="BL7" s="64">
        <f t="shared" si="14"/>
        <v>30.9</v>
      </c>
      <c r="BM7" s="64">
        <f t="shared" si="14"/>
        <v>32.4</v>
      </c>
      <c r="BN7" s="64">
        <f t="shared" si="14"/>
        <v>13.1</v>
      </c>
      <c r="BO7" s="64">
        <f t="shared" si="14"/>
        <v>-0.7</v>
      </c>
      <c r="BP7" s="61"/>
      <c r="BQ7" s="65">
        <f>BQ8</f>
        <v>17455</v>
      </c>
      <c r="BR7" s="65">
        <f t="shared" ref="BR7:BZ7" si="15">BR8</f>
        <v>38671</v>
      </c>
      <c r="BS7" s="65">
        <f t="shared" si="15"/>
        <v>65966</v>
      </c>
      <c r="BT7" s="65">
        <f t="shared" si="15"/>
        <v>60886</v>
      </c>
      <c r="BU7" s="65">
        <f t="shared" si="15"/>
        <v>19240</v>
      </c>
      <c r="BV7" s="65">
        <f t="shared" si="15"/>
        <v>19504</v>
      </c>
      <c r="BW7" s="65">
        <f t="shared" si="15"/>
        <v>18068</v>
      </c>
      <c r="BX7" s="65">
        <f t="shared" si="15"/>
        <v>25902</v>
      </c>
      <c r="BY7" s="65">
        <f t="shared" si="15"/>
        <v>23067</v>
      </c>
      <c r="BZ7" s="65">
        <f t="shared" si="15"/>
        <v>4197</v>
      </c>
      <c r="CA7" s="63"/>
      <c r="CB7" s="64" t="s">
        <v>119</v>
      </c>
      <c r="CC7" s="64" t="s">
        <v>119</v>
      </c>
      <c r="CD7" s="64" t="s">
        <v>119</v>
      </c>
      <c r="CE7" s="64" t="s">
        <v>119</v>
      </c>
      <c r="CF7" s="64" t="s">
        <v>119</v>
      </c>
      <c r="CG7" s="64" t="s">
        <v>119</v>
      </c>
      <c r="CH7" s="64" t="s">
        <v>119</v>
      </c>
      <c r="CI7" s="64" t="s">
        <v>119</v>
      </c>
      <c r="CJ7" s="64" t="s">
        <v>119</v>
      </c>
      <c r="CK7" s="64" t="s">
        <v>120</v>
      </c>
      <c r="CL7" s="61"/>
      <c r="CM7" s="63">
        <f>CM8</f>
        <v>270832</v>
      </c>
      <c r="CN7" s="63">
        <f>CN8</f>
        <v>170000</v>
      </c>
      <c r="CO7" s="64" t="s">
        <v>119</v>
      </c>
      <c r="CP7" s="64" t="s">
        <v>119</v>
      </c>
      <c r="CQ7" s="64" t="s">
        <v>119</v>
      </c>
      <c r="CR7" s="64" t="s">
        <v>119</v>
      </c>
      <c r="CS7" s="64" t="s">
        <v>119</v>
      </c>
      <c r="CT7" s="64" t="s">
        <v>119</v>
      </c>
      <c r="CU7" s="64" t="s">
        <v>119</v>
      </c>
      <c r="CV7" s="64" t="s">
        <v>119</v>
      </c>
      <c r="CW7" s="64" t="s">
        <v>119</v>
      </c>
      <c r="CX7" s="64" t="s">
        <v>121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283.7</v>
      </c>
      <c r="DF7" s="64">
        <f t="shared" si="16"/>
        <v>263.39999999999998</v>
      </c>
      <c r="DG7" s="64">
        <f t="shared" si="16"/>
        <v>178.3</v>
      </c>
      <c r="DH7" s="64">
        <f t="shared" si="16"/>
        <v>1310.7</v>
      </c>
      <c r="DI7" s="64">
        <f t="shared" si="16"/>
        <v>110.8</v>
      </c>
      <c r="DJ7" s="61"/>
      <c r="DK7" s="64">
        <f>DK8</f>
        <v>338.2</v>
      </c>
      <c r="DL7" s="64">
        <f t="shared" ref="DL7:DT7" si="17">DL8</f>
        <v>280.89999999999998</v>
      </c>
      <c r="DM7" s="64">
        <f t="shared" si="17"/>
        <v>290.89999999999998</v>
      </c>
      <c r="DN7" s="64">
        <f t="shared" si="17"/>
        <v>278.39999999999998</v>
      </c>
      <c r="DO7" s="64">
        <f t="shared" si="17"/>
        <v>238.2</v>
      </c>
      <c r="DP7" s="64">
        <f t="shared" si="17"/>
        <v>135.6</v>
      </c>
      <c r="DQ7" s="64">
        <f t="shared" si="17"/>
        <v>134.5</v>
      </c>
      <c r="DR7" s="64">
        <f t="shared" si="17"/>
        <v>134.9</v>
      </c>
      <c r="DS7" s="64">
        <f t="shared" si="17"/>
        <v>129.9</v>
      </c>
      <c r="DT7" s="64">
        <f t="shared" si="17"/>
        <v>105.7</v>
      </c>
      <c r="DU7" s="61"/>
    </row>
    <row r="8" spans="1:125" s="66" customFormat="1" x14ac:dyDescent="0.15">
      <c r="A8" s="49"/>
      <c r="B8" s="67">
        <v>2020</v>
      </c>
      <c r="C8" s="67">
        <v>272108</v>
      </c>
      <c r="D8" s="67">
        <v>47</v>
      </c>
      <c r="E8" s="67">
        <v>14</v>
      </c>
      <c r="F8" s="67">
        <v>0</v>
      </c>
      <c r="G8" s="67">
        <v>1</v>
      </c>
      <c r="H8" s="67" t="s">
        <v>122</v>
      </c>
      <c r="I8" s="67" t="s">
        <v>123</v>
      </c>
      <c r="J8" s="67" t="s">
        <v>124</v>
      </c>
      <c r="K8" s="67" t="s">
        <v>125</v>
      </c>
      <c r="L8" s="67" t="s">
        <v>126</v>
      </c>
      <c r="M8" s="67" t="s">
        <v>127</v>
      </c>
      <c r="N8" s="67" t="s">
        <v>128</v>
      </c>
      <c r="O8" s="68" t="s">
        <v>129</v>
      </c>
      <c r="P8" s="69" t="s">
        <v>130</v>
      </c>
      <c r="Q8" s="69" t="s">
        <v>131</v>
      </c>
      <c r="R8" s="70">
        <v>27</v>
      </c>
      <c r="S8" s="69" t="s">
        <v>132</v>
      </c>
      <c r="T8" s="69" t="s">
        <v>133</v>
      </c>
      <c r="U8" s="70">
        <v>7388</v>
      </c>
      <c r="V8" s="70">
        <v>241</v>
      </c>
      <c r="W8" s="70">
        <v>200</v>
      </c>
      <c r="X8" s="69" t="s">
        <v>134</v>
      </c>
      <c r="Y8" s="71">
        <v>120.9</v>
      </c>
      <c r="Z8" s="71">
        <v>162.1</v>
      </c>
      <c r="AA8" s="71">
        <v>271.3</v>
      </c>
      <c r="AB8" s="71">
        <v>256.3</v>
      </c>
      <c r="AC8" s="71">
        <v>131.69999999999999</v>
      </c>
      <c r="AD8" s="71">
        <v>156</v>
      </c>
      <c r="AE8" s="71">
        <v>218.3</v>
      </c>
      <c r="AF8" s="71">
        <v>255.1</v>
      </c>
      <c r="AG8" s="71">
        <v>225.1</v>
      </c>
      <c r="AH8" s="71">
        <v>130.80000000000001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5.6</v>
      </c>
      <c r="AP8" s="71">
        <v>3.5</v>
      </c>
      <c r="AQ8" s="71">
        <v>3.8</v>
      </c>
      <c r="AR8" s="71">
        <v>3.2</v>
      </c>
      <c r="AS8" s="71">
        <v>9.5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239</v>
      </c>
      <c r="AZ8" s="72">
        <v>40</v>
      </c>
      <c r="BA8" s="72">
        <v>28</v>
      </c>
      <c r="BB8" s="72">
        <v>27</v>
      </c>
      <c r="BC8" s="72">
        <v>14</v>
      </c>
      <c r="BD8" s="72">
        <v>4426</v>
      </c>
      <c r="BE8" s="72">
        <v>2345</v>
      </c>
      <c r="BF8" s="71">
        <v>17</v>
      </c>
      <c r="BG8" s="71">
        <v>37.799999999999997</v>
      </c>
      <c r="BH8" s="71">
        <v>63</v>
      </c>
      <c r="BI8" s="71">
        <v>60.8</v>
      </c>
      <c r="BJ8" s="71">
        <v>23.5</v>
      </c>
      <c r="BK8" s="71">
        <v>27.9</v>
      </c>
      <c r="BL8" s="71">
        <v>30.9</v>
      </c>
      <c r="BM8" s="71">
        <v>32.4</v>
      </c>
      <c r="BN8" s="71">
        <v>13.1</v>
      </c>
      <c r="BO8" s="71">
        <v>-0.7</v>
      </c>
      <c r="BP8" s="68">
        <v>-65.900000000000006</v>
      </c>
      <c r="BQ8" s="72">
        <v>17455</v>
      </c>
      <c r="BR8" s="72">
        <v>38671</v>
      </c>
      <c r="BS8" s="72">
        <v>65966</v>
      </c>
      <c r="BT8" s="73">
        <v>60886</v>
      </c>
      <c r="BU8" s="73">
        <v>19240</v>
      </c>
      <c r="BV8" s="72">
        <v>19504</v>
      </c>
      <c r="BW8" s="72">
        <v>18068</v>
      </c>
      <c r="BX8" s="72">
        <v>25902</v>
      </c>
      <c r="BY8" s="72">
        <v>23067</v>
      </c>
      <c r="BZ8" s="72">
        <v>4197</v>
      </c>
      <c r="CA8" s="70">
        <v>3932</v>
      </c>
      <c r="CB8" s="71" t="s">
        <v>126</v>
      </c>
      <c r="CC8" s="71" t="s">
        <v>126</v>
      </c>
      <c r="CD8" s="71" t="s">
        <v>126</v>
      </c>
      <c r="CE8" s="71" t="s">
        <v>126</v>
      </c>
      <c r="CF8" s="71" t="s">
        <v>126</v>
      </c>
      <c r="CG8" s="71" t="s">
        <v>126</v>
      </c>
      <c r="CH8" s="71" t="s">
        <v>126</v>
      </c>
      <c r="CI8" s="71" t="s">
        <v>126</v>
      </c>
      <c r="CJ8" s="71" t="s">
        <v>126</v>
      </c>
      <c r="CK8" s="71" t="s">
        <v>126</v>
      </c>
      <c r="CL8" s="68" t="s">
        <v>126</v>
      </c>
      <c r="CM8" s="70">
        <v>270832</v>
      </c>
      <c r="CN8" s="70">
        <v>170000</v>
      </c>
      <c r="CO8" s="71" t="s">
        <v>126</v>
      </c>
      <c r="CP8" s="71" t="s">
        <v>126</v>
      </c>
      <c r="CQ8" s="71" t="s">
        <v>126</v>
      </c>
      <c r="CR8" s="71" t="s">
        <v>126</v>
      </c>
      <c r="CS8" s="71" t="s">
        <v>126</v>
      </c>
      <c r="CT8" s="71" t="s">
        <v>126</v>
      </c>
      <c r="CU8" s="71" t="s">
        <v>126</v>
      </c>
      <c r="CV8" s="71" t="s">
        <v>126</v>
      </c>
      <c r="CW8" s="71" t="s">
        <v>126</v>
      </c>
      <c r="CX8" s="71" t="s">
        <v>126</v>
      </c>
      <c r="CY8" s="68" t="s">
        <v>126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283.7</v>
      </c>
      <c r="DF8" s="71">
        <v>263.39999999999998</v>
      </c>
      <c r="DG8" s="71">
        <v>178.3</v>
      </c>
      <c r="DH8" s="71">
        <v>1310.7</v>
      </c>
      <c r="DI8" s="71">
        <v>110.8</v>
      </c>
      <c r="DJ8" s="68">
        <v>183.4</v>
      </c>
      <c r="DK8" s="71">
        <v>338.2</v>
      </c>
      <c r="DL8" s="71">
        <v>280.89999999999998</v>
      </c>
      <c r="DM8" s="71">
        <v>290.89999999999998</v>
      </c>
      <c r="DN8" s="71">
        <v>278.39999999999998</v>
      </c>
      <c r="DO8" s="71">
        <v>238.2</v>
      </c>
      <c r="DP8" s="71">
        <v>135.6</v>
      </c>
      <c r="DQ8" s="71">
        <v>134.5</v>
      </c>
      <c r="DR8" s="71">
        <v>134.9</v>
      </c>
      <c r="DS8" s="71">
        <v>129.9</v>
      </c>
      <c r="DT8" s="71">
        <v>105.7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135</v>
      </c>
      <c r="C10" s="78" t="s">
        <v>136</v>
      </c>
      <c r="D10" s="78" t="s">
        <v>137</v>
      </c>
      <c r="E10" s="78" t="s">
        <v>138</v>
      </c>
      <c r="F10" s="78" t="s">
        <v>139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2022-02-02T02:37:58Z</cp:lastPrinted>
  <dcterms:created xsi:type="dcterms:W3CDTF">2021-12-17T06:05:19Z</dcterms:created>
  <dcterms:modified xsi:type="dcterms:W3CDTF">2022-02-10T08:49:24Z</dcterms:modified>
  <cp:category/>
</cp:coreProperties>
</file>