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192.9.200.150\守口市\財政課\共有棚$\共有棚\010_行財政関係\R３行財政関係\〇公営企業関係（起債・決算に係るものを除く）\220117_【大阪府】公営企業に係る経営比較分析表（令和2年度決算）の作成について（依頼）\03_府回答\"/>
    </mc:Choice>
  </mc:AlternateContent>
  <xr:revisionPtr revIDLastSave="0" documentId="13_ncr:1_{D083E412-97DD-4618-8BBB-D58240175527}" xr6:coauthVersionLast="36" xr6:coauthVersionMax="36" xr10:uidLastSave="{00000000-0000-0000-0000-000000000000}"/>
  <workbookProtection workbookAlgorithmName="SHA-512" workbookHashValue="JVK6QZuE4hjaiBcscuoiDVi/FleKCekOl9bvU8esElDmKehWp2lHr+aoG9J24B96hliyU5un+sIVwS9LGBEO7A==" workbookSaltValue="JIeqckPYQdT+xTJZJf/Tpw=="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Q6" i="5"/>
  <c r="W10" i="4" s="1"/>
  <c r="P6" i="5"/>
  <c r="P10" i="4" s="1"/>
  <c r="O6" i="5"/>
  <c r="N6" i="5"/>
  <c r="B10" i="4" s="1"/>
  <c r="M6" i="5"/>
  <c r="L6" i="5"/>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F85" i="4"/>
  <c r="BB10" i="4"/>
  <c r="AT10" i="4"/>
  <c r="AL10" i="4"/>
  <c r="I10" i="4"/>
  <c r="BB8" i="4"/>
  <c r="AL8" i="4"/>
  <c r="AD8" i="4"/>
  <c r="W8" i="4"/>
  <c r="P8" i="4"/>
  <c r="B8"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<sst xmlns="http://schemas.openxmlformats.org/spreadsheetml/2006/main" count="228" uniqueCount="114">
  <si>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</si>
  <si>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</si>
  <si>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</si>
  <si>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</si>
  <si>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</si>
  <si>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</si>
  <si>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</si>
  <si>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</si>
  <si>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</si>
  <si>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</si>
  <si>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</si>
  <si>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</si>
  <si>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</si>
  <si>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</si>
  <si>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</si>
  <si>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</si>
  <si>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</si>
  <si>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</si>
  <si>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</si>
  <si>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</si>
  <si>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</si>
  <si>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</si>
  <si>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</si>
  <si>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</si>
  <si>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</si>
  <si>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</si>
  <si>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</si>
  <si>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</si>
  <si>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</si>
  <si>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</si>
  <si>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</si>
  <si>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</si>
  <si>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</si>
  <si>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</si>
  <si>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</si>
  <si>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</si>
  <si>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</si>
  <si>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</si>
  <si>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</si>
  <si>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</si>
  <si>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</si>
  <si>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</si>
  <si>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</si>
  <si>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</si>
  <si>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</si>
  <si>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</si>
  <si>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</si>
  <si>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</si>
  <si>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</si>
  <si>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</si>
  <si>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</si>
  <si>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</si>
  <si>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</si>
  <si>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</si>
  <si>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</si>
  <si>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</si>
  <si>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</si>
  <si>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</si>
  <si>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</si>
  <si>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</si>
  <si>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</si>
  <si>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</si>
  <si>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</si>
  <si>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</si>
  <si>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</si>
  <si>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</si>
  <si>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</si>
  <si>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</si>
  <si>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</si>
  <si>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</si>
  <si>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</si>
  <si>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</si>
  <si>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</si>
  <si>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</si>
  <si>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</si>
  <si>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</si>
  <si>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</si>
  <si>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</si>
  <si>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</si>
  <si>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</si>
  <si>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</si>
  <si>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</si>
  <si>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</si>
  <si>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</si>
  <si>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</si>
  <si>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</si>
  <si>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</si>
  <si>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</si>
  <si>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</si>
  <si>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</si>
  <si>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</si>
  <si>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</si>
  <si>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</si>
  <si>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大阪府　守口市</t>
  </si>
  <si>
    <t>法適用</t>
  </si>
  <si>
    <t>水道事業</t>
  </si>
  <si>
    <t>末端給水事業</t>
  </si>
  <si>
    <t>A3</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</si>
  <si>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</si>
  <si>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</si>
  <si>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</si>
  <si>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</si>
  <si>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</si>
  <si>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</si>
  <si>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</si>
  <si>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</si>
  <si>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</si>
  <si>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</si>
  <si>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</si>
  <si>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</si>
  <si>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</si>
  <si>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①経常収支は毎年度黒字を計上しており、②累積欠損金も発生しておらず、現在の経営状況は良好といえます。さらに、③流動比率は100％以上を維持しており、短期的な資金状況も良好といえます。
　支払利息の抑制(据置期間を設定しないことによるもの)等により費用の縮減に努めてきたため、①経常収支比率は安定して100％以上を維持していますが、平成28年度及び29年度については、人口減少等に伴う有収水量の低下により給水収益は減収が続いており、⑤料金回収率は100％を下回っていました。この間は加入金収入が経常黒字を下支えしていましたが、平成30年度は職員数減少等による人件費等の縮減で費用の減少が顕著となったため、⑥給水原価が大幅に低下し、⑤料金回収率は100％を上回りました。令和元年度以降も引き続き人件費等を抑制できたため、⑥給水原価は低水準となり、⑤料金回収率は100％以上を維持し、さらに、大阪市との庭窪浄水場共同化を令和６年度に控えていることから、浄水施設の維持管理費用が抑制傾向となり、令和２年度の⑤料金回収率は類似団体平均値を上回りました。
　また、本市は浄水場を擁し、給水量の95％を自己水で賄っているため、これまで浄水施設の建設改良費の財源として企業債を発行(企業債残高の約3割が浄水施設に係るもの)してきました。これにより、④企業債残高対給水収益比率は類似団体平均値に比べて高い値となっていますが、起債対象事業の減少により、企業債残高はこの5年間で約12億円減少しています。
　⑦施設利用率と⑧有収率は、類似団体平均値を上回っており、経営の効率性を維持できているといえます。</t>
    <rPh sb="172" eb="173">
      <t>オヨ</t>
    </rPh>
    <rPh sb="339" eb="341">
      <t>イコウ</t>
    </rPh>
    <rPh sb="394" eb="397">
      <t>オオサカシ</t>
    </rPh>
    <rPh sb="399" eb="400">
      <t>ニワ</t>
    </rPh>
    <rPh sb="400" eb="401">
      <t>クボ</t>
    </rPh>
    <rPh sb="401" eb="404">
      <t>ジョウスイジョウ</t>
    </rPh>
    <rPh sb="404" eb="407">
      <t>キョウドウカ</t>
    </rPh>
    <rPh sb="408" eb="410">
      <t>レイワ</t>
    </rPh>
    <rPh sb="411" eb="413">
      <t>ネンド</t>
    </rPh>
    <rPh sb="414" eb="415">
      <t>ヒカ</t>
    </rPh>
    <rPh sb="424" eb="426">
      <t>ジョウスイ</t>
    </rPh>
    <rPh sb="426" eb="428">
      <t>シセツ</t>
    </rPh>
    <rPh sb="429" eb="431">
      <t>イジ</t>
    </rPh>
    <rPh sb="431" eb="433">
      <t>カンリ</t>
    </rPh>
    <rPh sb="433" eb="435">
      <t>ヒヨウ</t>
    </rPh>
    <rPh sb="436" eb="438">
      <t>ヨクセイ</t>
    </rPh>
    <rPh sb="438" eb="440">
      <t>ケイコウ</t>
    </rPh>
    <rPh sb="444" eb="446">
      <t>レイワ</t>
    </rPh>
    <rPh sb="447" eb="449">
      <t>ネンド</t>
    </rPh>
    <rPh sb="451" eb="453">
      <t>リョウキン</t>
    </rPh>
    <rPh sb="453" eb="455">
      <t>カイシュウ</t>
    </rPh>
    <rPh sb="455" eb="456">
      <t>リツ</t>
    </rPh>
    <rPh sb="457" eb="459">
      <t>ルイジ</t>
    </rPh>
    <rPh sb="459" eb="461">
      <t>ダンタイ</t>
    </rPh>
    <rPh sb="461" eb="464">
      <t>ヘイキンチ</t>
    </rPh>
    <rPh sb="465" eb="467">
      <t>ウワマワ</t>
    </rPh>
    <phoneticPr fontId="4"/>
  </si>
  <si>
    <t>　新型コロナウイルス感染症拡大の影響で水道料金収入が減少したものの、費用の抑制により令和２年度は純利益を計上し、現在の経営状況は概ね良好であるといえます。しかし、給水収益が減少の一途をたどる中で、配水管等の水道施設の更新事業を実施していく必要があり、今後の事業経営は厳しい状況となることが予測されます。
　今後、大阪市の庭窪浄水場を共同化する計画を推進することにより、40年間の浄水施設の更新事業費を大幅に縮減できる見込みです。また、老朽管路の更新事業については、令和10年度までに基幹管路の耐震化率を50％以上とすることを目標に、年間の施工距離をさらに延長する予定です。
　なお、経営戦略の計画期間(令和元年度から10年度まで)における試算では、水道料金の改定を実施することなく経営を維持できる見込みです。</t>
    <rPh sb="1" eb="3">
      <t>シンガタ</t>
    </rPh>
    <rPh sb="10" eb="13">
      <t>カンセンショウ</t>
    </rPh>
    <rPh sb="13" eb="15">
      <t>カクダイ</t>
    </rPh>
    <rPh sb="16" eb="18">
      <t>エイキョウ</t>
    </rPh>
    <rPh sb="19" eb="21">
      <t>スイドウ</t>
    </rPh>
    <rPh sb="21" eb="23">
      <t>リョウキン</t>
    </rPh>
    <rPh sb="23" eb="25">
      <t>シュウニュウ</t>
    </rPh>
    <rPh sb="26" eb="28">
      <t>ゲンショウ</t>
    </rPh>
    <rPh sb="34" eb="36">
      <t>ヒヨウ</t>
    </rPh>
    <rPh sb="37" eb="39">
      <t>ヨクセイ</t>
    </rPh>
    <rPh sb="42" eb="44">
      <t>レイワ</t>
    </rPh>
    <rPh sb="45" eb="47">
      <t>ネンド</t>
    </rPh>
    <rPh sb="48" eb="51">
      <t>ジュンリエキ</t>
    </rPh>
    <rPh sb="52" eb="54">
      <t>ケイジョウ</t>
    </rPh>
    <rPh sb="98" eb="101">
      <t>ハイスイカン</t>
    </rPh>
    <rPh sb="101" eb="102">
      <t>ナド</t>
    </rPh>
    <rPh sb="153" eb="155">
      <t>コンゴ</t>
    </rPh>
    <rPh sb="174" eb="176">
      <t>スイシン</t>
    </rPh>
    <phoneticPr fontId="4"/>
  </si>
  <si>
    <t>　本市は早期(府内で3番目)に配水管を布設し給水を開始したことから、②管路経年化率は類似団体平均値に比べて高くなっています。特に、昭和51年度から55年度にかけて毎年約10kmの配水管を布設しており、これらが順次法定耐用年数を経過しているため、数値は上昇傾向にあります。
　これに対して、本市では、老朽管路の更新事業を主要施策として位置付け、年間施工距離3km以上の更新を計画的に実施しており、③管路更新率は類似団体平均値より高い値となっています。
　また、浄水施設についても法定耐用年数を経過したものが増加していることから、①有形固定資産減価償却率も僅かに上昇しています。</t>
    <rPh sb="238" eb="240">
      <t>ホウテイ</t>
    </rPh>
    <rPh sb="240" eb="242">
      <t>タイヨウ</t>
    </rPh>
    <rPh sb="242" eb="244">
      <t>ネンスウ</t>
    </rPh>
    <rPh sb="245" eb="247">
      <t>ケイカ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</si>
</sst>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1.01</c:v>
                </c:pt>
                <c:pt idx="1">
                  <c:v>1.05</c:v>
                </c:pt>
                <c:pt idx="2">
                  <c:v>1.1000000000000001</c:v>
                </c:pt>
                <c:pt idx="3">
                  <c:v>1.02</c:v>
                </c:pt>
                <c:pt idx="4">
                  <c:v>1.04</c:v>
                </c:pt>
              </c:numCache>
            </c:numRef>
          </c:val>
          <c:extLst>
            <c:ext xmlns:c16="http://schemas.microsoft.com/office/drawing/2014/chart" uri="{C3380CC4-5D6E-409C-BE32-E72D297353CC}">
              <c16:uniqueId val="{00000000-EB71-4D7F-BAEB-1EBCF684627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0.74</c:v>
                </c:pt>
                <c:pt idx="2">
                  <c:v>0.72</c:v>
                </c:pt>
                <c:pt idx="3">
                  <c:v>0.66</c:v>
                </c:pt>
                <c:pt idx="4">
                  <c:v>0.67</c:v>
                </c:pt>
              </c:numCache>
            </c:numRef>
          </c:val>
          <c:smooth val="0"/>
          <c:extLst>
            <c:ext xmlns:c16="http://schemas.microsoft.com/office/drawing/2014/chart" uri="{C3380CC4-5D6E-409C-BE32-E72D297353CC}">
              <c16:uniqueId val="{00000001-EB71-4D7F-BAEB-1EBCF684627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69.61</c:v>
                </c:pt>
                <c:pt idx="1">
                  <c:v>69.489999999999995</c:v>
                </c:pt>
                <c:pt idx="2">
                  <c:v>70.150000000000006</c:v>
                </c:pt>
                <c:pt idx="3">
                  <c:v>70.03</c:v>
                </c:pt>
                <c:pt idx="4">
                  <c:v>70.13</c:v>
                </c:pt>
              </c:numCache>
            </c:numRef>
          </c:val>
          <c:extLst>
            <c:ext xmlns:c16="http://schemas.microsoft.com/office/drawing/2014/chart" uri="{C3380CC4-5D6E-409C-BE32-E72D297353CC}">
              <c16:uniqueId val="{00000000-5CEA-49FC-876C-66A4D3AA492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62.1</c:v>
                </c:pt>
                <c:pt idx="1">
                  <c:v>62.38</c:v>
                </c:pt>
                <c:pt idx="2">
                  <c:v>62.83</c:v>
                </c:pt>
                <c:pt idx="3">
                  <c:v>62.05</c:v>
                </c:pt>
                <c:pt idx="4">
                  <c:v>63.23</c:v>
                </c:pt>
              </c:numCache>
            </c:numRef>
          </c:val>
          <c:smooth val="0"/>
          <c:extLst>
            <c:ext xmlns:c16="http://schemas.microsoft.com/office/drawing/2014/chart" uri="{C3380CC4-5D6E-409C-BE32-E72D297353CC}">
              <c16:uniqueId val="{00000001-5CEA-49FC-876C-66A4D3AA492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94.28</c:v>
                </c:pt>
                <c:pt idx="1">
                  <c:v>93.92</c:v>
                </c:pt>
                <c:pt idx="2">
                  <c:v>92.05</c:v>
                </c:pt>
                <c:pt idx="3">
                  <c:v>91.76</c:v>
                </c:pt>
                <c:pt idx="4">
                  <c:v>92.4</c:v>
                </c:pt>
              </c:numCache>
            </c:numRef>
          </c:val>
          <c:extLst>
            <c:ext xmlns:c16="http://schemas.microsoft.com/office/drawing/2014/chart" uri="{C3380CC4-5D6E-409C-BE32-E72D297353CC}">
              <c16:uniqueId val="{00000000-2D62-402E-A19D-2BC876A1ED5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89.52</c:v>
                </c:pt>
                <c:pt idx="1">
                  <c:v>89.17</c:v>
                </c:pt>
                <c:pt idx="2">
                  <c:v>88.86</c:v>
                </c:pt>
                <c:pt idx="3">
                  <c:v>89.11</c:v>
                </c:pt>
                <c:pt idx="4">
                  <c:v>89.35</c:v>
                </c:pt>
              </c:numCache>
            </c:numRef>
          </c:val>
          <c:smooth val="0"/>
          <c:extLst>
            <c:ext xmlns:c16="http://schemas.microsoft.com/office/drawing/2014/chart" uri="{C3380CC4-5D6E-409C-BE32-E72D297353CC}">
              <c16:uniqueId val="{00000001-2D62-402E-A19D-2BC876A1ED5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106.12</c:v>
                </c:pt>
                <c:pt idx="1">
                  <c:v>108.16</c:v>
                </c:pt>
                <c:pt idx="2">
                  <c:v>113.25</c:v>
                </c:pt>
                <c:pt idx="3">
                  <c:v>109.52</c:v>
                </c:pt>
                <c:pt idx="4">
                  <c:v>112.74</c:v>
                </c:pt>
              </c:numCache>
            </c:numRef>
          </c:val>
          <c:extLst>
            <c:ext xmlns:c16="http://schemas.microsoft.com/office/drawing/2014/chart" uri="{C3380CC4-5D6E-409C-BE32-E72D297353CC}">
              <c16:uniqueId val="{00000000-CFF4-4059-B29F-187A9288750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113.68</c:v>
                </c:pt>
                <c:pt idx="2">
                  <c:v>113.82</c:v>
                </c:pt>
                <c:pt idx="3">
                  <c:v>112.82</c:v>
                </c:pt>
                <c:pt idx="4">
                  <c:v>111.21</c:v>
                </c:pt>
              </c:numCache>
            </c:numRef>
          </c:val>
          <c:smooth val="0"/>
          <c:extLst>
            <c:ext xmlns:c16="http://schemas.microsoft.com/office/drawing/2014/chart" uri="{C3380CC4-5D6E-409C-BE32-E72D297353CC}">
              <c16:uniqueId val="{00000001-CFF4-4059-B29F-187A9288750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51.73</c:v>
                </c:pt>
                <c:pt idx="1">
                  <c:v>52.96</c:v>
                </c:pt>
                <c:pt idx="2">
                  <c:v>53.95</c:v>
                </c:pt>
                <c:pt idx="3">
                  <c:v>55.2</c:v>
                </c:pt>
                <c:pt idx="4">
                  <c:v>56.14</c:v>
                </c:pt>
              </c:numCache>
            </c:numRef>
          </c:val>
          <c:extLst>
            <c:ext xmlns:c16="http://schemas.microsoft.com/office/drawing/2014/chart" uri="{C3380CC4-5D6E-409C-BE32-E72D297353CC}">
              <c16:uniqueId val="{00000000-94F2-46F9-811D-685CE733429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46.58</c:v>
                </c:pt>
                <c:pt idx="1">
                  <c:v>46.99</c:v>
                </c:pt>
                <c:pt idx="2">
                  <c:v>47.89</c:v>
                </c:pt>
                <c:pt idx="3">
                  <c:v>48.69</c:v>
                </c:pt>
                <c:pt idx="4">
                  <c:v>49.62</c:v>
                </c:pt>
              </c:numCache>
            </c:numRef>
          </c:val>
          <c:smooth val="0"/>
          <c:extLst>
            <c:ext xmlns:c16="http://schemas.microsoft.com/office/drawing/2014/chart" uri="{C3380CC4-5D6E-409C-BE32-E72D297353CC}">
              <c16:uniqueId val="{00000001-94F2-46F9-811D-685CE733429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32.33</c:v>
                </c:pt>
                <c:pt idx="1">
                  <c:v>35.020000000000003</c:v>
                </c:pt>
                <c:pt idx="2">
                  <c:v>39</c:v>
                </c:pt>
                <c:pt idx="3">
                  <c:v>41.1</c:v>
                </c:pt>
                <c:pt idx="4">
                  <c:v>43.35</c:v>
                </c:pt>
              </c:numCache>
            </c:numRef>
          </c:val>
          <c:extLst>
            <c:ext xmlns:c16="http://schemas.microsoft.com/office/drawing/2014/chart" uri="{C3380CC4-5D6E-409C-BE32-E72D297353CC}">
              <c16:uniqueId val="{00000000-51BE-4DAC-8239-9F3E3A46A46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14.45</c:v>
                </c:pt>
                <c:pt idx="1">
                  <c:v>15.83</c:v>
                </c:pt>
                <c:pt idx="2">
                  <c:v>16.899999999999999</c:v>
                </c:pt>
                <c:pt idx="3">
                  <c:v>18.260000000000002</c:v>
                </c:pt>
                <c:pt idx="4">
                  <c:v>19.510000000000002</c:v>
                </c:pt>
              </c:numCache>
            </c:numRef>
          </c:val>
          <c:smooth val="0"/>
          <c:extLst>
            <c:ext xmlns:c16="http://schemas.microsoft.com/office/drawing/2014/chart" uri="{C3380CC4-5D6E-409C-BE32-E72D297353CC}">
              <c16:uniqueId val="{00000001-51BE-4DAC-8239-9F3E3A46A46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6F-4A12-9BC0-834C2E0D6C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0.23</c:v>
                </c:pt>
                <c:pt idx="1">
                  <c:v>0.03</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5A6F-4A12-9BC0-834C2E0D6C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159.61000000000001</c:v>
                </c:pt>
                <c:pt idx="1">
                  <c:v>175.4</c:v>
                </c:pt>
                <c:pt idx="2">
                  <c:v>177.51</c:v>
                </c:pt>
                <c:pt idx="3">
                  <c:v>168.73</c:v>
                </c:pt>
                <c:pt idx="4">
                  <c:v>169.17</c:v>
                </c:pt>
              </c:numCache>
            </c:numRef>
          </c:val>
          <c:extLst>
            <c:ext xmlns:c16="http://schemas.microsoft.com/office/drawing/2014/chart" uri="{C3380CC4-5D6E-409C-BE32-E72D297353CC}">
              <c16:uniqueId val="{00000000-9CAA-4A4D-B1B0-21546085DF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349.04</c:v>
                </c:pt>
                <c:pt idx="1">
                  <c:v>337.49</c:v>
                </c:pt>
                <c:pt idx="2">
                  <c:v>335.6</c:v>
                </c:pt>
                <c:pt idx="3">
                  <c:v>358.91</c:v>
                </c:pt>
                <c:pt idx="4">
                  <c:v>360.96</c:v>
                </c:pt>
              </c:numCache>
            </c:numRef>
          </c:val>
          <c:smooth val="0"/>
          <c:extLst>
            <c:ext xmlns:c16="http://schemas.microsoft.com/office/drawing/2014/chart" uri="{C3380CC4-5D6E-409C-BE32-E72D297353CC}">
              <c16:uniqueId val="{00000001-9CAA-4A4D-B1B0-21546085DF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481.02</c:v>
                </c:pt>
                <c:pt idx="1">
                  <c:v>471.85</c:v>
                </c:pt>
                <c:pt idx="2">
                  <c:v>466.83</c:v>
                </c:pt>
                <c:pt idx="3">
                  <c:v>455.91</c:v>
                </c:pt>
                <c:pt idx="4">
                  <c:v>450.22</c:v>
                </c:pt>
              </c:numCache>
            </c:numRef>
          </c:val>
          <c:extLst>
            <c:ext xmlns:c16="http://schemas.microsoft.com/office/drawing/2014/chart" uri="{C3380CC4-5D6E-409C-BE32-E72D297353CC}">
              <c16:uniqueId val="{00000000-F14A-4DF0-84E5-B2B78ECAED2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254.54</c:v>
                </c:pt>
                <c:pt idx="1">
                  <c:v>265.92</c:v>
                </c:pt>
                <c:pt idx="2">
                  <c:v>258.26</c:v>
                </c:pt>
                <c:pt idx="3">
                  <c:v>247.27</c:v>
                </c:pt>
                <c:pt idx="4">
                  <c:v>239.18</c:v>
                </c:pt>
              </c:numCache>
            </c:numRef>
          </c:val>
          <c:smooth val="0"/>
          <c:extLst>
            <c:ext xmlns:c16="http://schemas.microsoft.com/office/drawing/2014/chart" uri="{C3380CC4-5D6E-409C-BE32-E72D297353CC}">
              <c16:uniqueId val="{00000001-F14A-4DF0-84E5-B2B78ECAED2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99.4</c:v>
                </c:pt>
                <c:pt idx="1">
                  <c:v>99.03</c:v>
                </c:pt>
                <c:pt idx="2">
                  <c:v>104.74</c:v>
                </c:pt>
                <c:pt idx="3">
                  <c:v>102.4</c:v>
                </c:pt>
                <c:pt idx="4">
                  <c:v>105.84</c:v>
                </c:pt>
              </c:numCache>
            </c:numRef>
          </c:val>
          <c:extLst>
            <c:ext xmlns:c16="http://schemas.microsoft.com/office/drawing/2014/chart" uri="{C3380CC4-5D6E-409C-BE32-E72D297353CC}">
              <c16:uniqueId val="{00000000-0D72-43BD-BD31-31FFADDE012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106.52</c:v>
                </c:pt>
                <c:pt idx="1">
                  <c:v>105.86</c:v>
                </c:pt>
                <c:pt idx="2">
                  <c:v>106.07</c:v>
                </c:pt>
                <c:pt idx="3">
                  <c:v>105.34</c:v>
                </c:pt>
                <c:pt idx="4">
                  <c:v>101.89</c:v>
                </c:pt>
              </c:numCache>
            </c:numRef>
          </c:val>
          <c:smooth val="0"/>
          <c:extLst>
            <c:ext xmlns:c16="http://schemas.microsoft.com/office/drawing/2014/chart" uri="{C3380CC4-5D6E-409C-BE32-E72D297353CC}">
              <c16:uniqueId val="{00000001-0D72-43BD-BD31-31FFADDE012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155.84</c:v>
                </c:pt>
                <c:pt idx="1">
                  <c:v>156.18</c:v>
                </c:pt>
                <c:pt idx="2">
                  <c:v>147.44</c:v>
                </c:pt>
                <c:pt idx="3">
                  <c:v>150.47</c:v>
                </c:pt>
                <c:pt idx="4">
                  <c:v>142.43</c:v>
                </c:pt>
              </c:numCache>
            </c:numRef>
          </c:val>
          <c:extLst>
            <c:ext xmlns:c16="http://schemas.microsoft.com/office/drawing/2014/chart" uri="{C3380CC4-5D6E-409C-BE32-E72D297353CC}">
              <c16:uniqueId val="{00000000-A890-4329-AFB0-9EA5072DC60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155.80000000000001</c:v>
                </c:pt>
                <c:pt idx="1">
                  <c:v>158.58000000000001</c:v>
                </c:pt>
                <c:pt idx="2">
                  <c:v>159.22</c:v>
                </c:pt>
                <c:pt idx="3">
                  <c:v>159.6</c:v>
                </c:pt>
                <c:pt idx="4">
                  <c:v>156.32</c:v>
                </c:pt>
              </c:numCache>
            </c:numRef>
          </c:val>
          <c:smooth val="0"/>
          <c:extLst>
            <c:ext xmlns:c16="http://schemas.microsoft.com/office/drawing/2014/chart" uri="{C3380CC4-5D6E-409C-BE32-E72D297353CC}">
              <c16:uniqueId val="{00000001-A890-4329-AFB0-9EA5072DC60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大阪府　守口市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A3</v>
      </c>
      <c r="X8" s="60"/>
      <c r="Y8" s="60"/>
      <c r="Z8" s="60"/>
      <c r="AA8" s="60"/>
      <c r="AB8" s="60"/>
      <c r="AC8" s="60"/>
      <c r="AD8" s="60" t="str">
        <f>データ!$M$6</f>
        <v>自治体職員</v>
      </c>
      <c r="AE8" s="60"/>
      <c r="AF8" s="60"/>
      <c r="AG8" s="60"/>
      <c r="AH8" s="60"/>
      <c r="AI8" s="60"/>
      <c r="AJ8" s="60"/>
      <c r="AK8" s="4"/>
      <c r="AL8" s="61">
        <f>データ!$R$6</f>
        <v>143536</v>
      </c>
      <c r="AM8" s="61"/>
      <c r="AN8" s="61"/>
      <c r="AO8" s="61"/>
      <c r="AP8" s="61"/>
      <c r="AQ8" s="61"/>
      <c r="AR8" s="61"/>
      <c r="AS8" s="61"/>
      <c r="AT8" s="52">
        <f>データ!$S$6</f>
        <v>12.71</v>
      </c>
      <c r="AU8" s="53"/>
      <c r="AV8" s="53"/>
      <c r="AW8" s="53"/>
      <c r="AX8" s="53"/>
      <c r="AY8" s="53"/>
      <c r="AZ8" s="53"/>
      <c r="BA8" s="53"/>
      <c r="BB8" s="54">
        <f>データ!$T$6</f>
        <v>11293.15</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47.01</v>
      </c>
      <c r="J10" s="53"/>
      <c r="K10" s="53"/>
      <c r="L10" s="53"/>
      <c r="M10" s="53"/>
      <c r="N10" s="53"/>
      <c r="O10" s="64"/>
      <c r="P10" s="54">
        <f>データ!$P$6</f>
        <v>100</v>
      </c>
      <c r="Q10" s="54"/>
      <c r="R10" s="54"/>
      <c r="S10" s="54"/>
      <c r="T10" s="54"/>
      <c r="U10" s="54"/>
      <c r="V10" s="54"/>
      <c r="W10" s="61">
        <f>データ!$Q$6</f>
        <v>2572</v>
      </c>
      <c r="X10" s="61"/>
      <c r="Y10" s="61"/>
      <c r="Z10" s="61"/>
      <c r="AA10" s="61"/>
      <c r="AB10" s="61"/>
      <c r="AC10" s="61"/>
      <c r="AD10" s="2"/>
      <c r="AE10" s="2"/>
      <c r="AF10" s="2"/>
      <c r="AG10" s="2"/>
      <c r="AH10" s="4"/>
      <c r="AI10" s="4"/>
      <c r="AJ10" s="4"/>
      <c r="AK10" s="4"/>
      <c r="AL10" s="61">
        <f>データ!$U$6</f>
        <v>143497</v>
      </c>
      <c r="AM10" s="61"/>
      <c r="AN10" s="61"/>
      <c r="AO10" s="61"/>
      <c r="AP10" s="61"/>
      <c r="AQ10" s="61"/>
      <c r="AR10" s="61"/>
      <c r="AS10" s="61"/>
      <c r="AT10" s="52">
        <f>データ!$V$6</f>
        <v>12.71</v>
      </c>
      <c r="AU10" s="53"/>
      <c r="AV10" s="53"/>
      <c r="AW10" s="53"/>
      <c r="AX10" s="53"/>
      <c r="AY10" s="53"/>
      <c r="AZ10" s="53"/>
      <c r="BA10" s="53"/>
      <c r="BB10" s="54">
        <f>データ!$W$6</f>
        <v>11290.09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7" t="s">
        <v>111</v>
      </c>
      <c r="BM16" s="88"/>
      <c r="BN16" s="88"/>
      <c r="BO16" s="88"/>
      <c r="BP16" s="88"/>
      <c r="BQ16" s="88"/>
      <c r="BR16" s="88"/>
      <c r="BS16" s="88"/>
      <c r="BT16" s="88"/>
      <c r="BU16" s="88"/>
      <c r="BV16" s="88"/>
      <c r="BW16" s="88"/>
      <c r="BX16" s="88"/>
      <c r="BY16" s="88"/>
      <c r="BZ16" s="89"/>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7"/>
      <c r="BM17" s="88"/>
      <c r="BN17" s="88"/>
      <c r="BO17" s="88"/>
      <c r="BP17" s="88"/>
      <c r="BQ17" s="88"/>
      <c r="BR17" s="88"/>
      <c r="BS17" s="88"/>
      <c r="BT17" s="88"/>
      <c r="BU17" s="88"/>
      <c r="BV17" s="88"/>
      <c r="BW17" s="88"/>
      <c r="BX17" s="88"/>
      <c r="BY17" s="88"/>
      <c r="BZ17" s="89"/>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7"/>
      <c r="BM18" s="88"/>
      <c r="BN18" s="88"/>
      <c r="BO18" s="88"/>
      <c r="BP18" s="88"/>
      <c r="BQ18" s="88"/>
      <c r="BR18" s="88"/>
      <c r="BS18" s="88"/>
      <c r="BT18" s="88"/>
      <c r="BU18" s="88"/>
      <c r="BV18" s="88"/>
      <c r="BW18" s="88"/>
      <c r="BX18" s="88"/>
      <c r="BY18" s="88"/>
      <c r="BZ18" s="89"/>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7"/>
      <c r="BM19" s="88"/>
      <c r="BN19" s="88"/>
      <c r="BO19" s="88"/>
      <c r="BP19" s="88"/>
      <c r="BQ19" s="88"/>
      <c r="BR19" s="88"/>
      <c r="BS19" s="88"/>
      <c r="BT19" s="88"/>
      <c r="BU19" s="88"/>
      <c r="BV19" s="88"/>
      <c r="BW19" s="88"/>
      <c r="BX19" s="88"/>
      <c r="BY19" s="88"/>
      <c r="BZ19" s="89"/>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7"/>
      <c r="BM20" s="88"/>
      <c r="BN20" s="88"/>
      <c r="BO20" s="88"/>
      <c r="BP20" s="88"/>
      <c r="BQ20" s="88"/>
      <c r="BR20" s="88"/>
      <c r="BS20" s="88"/>
      <c r="BT20" s="88"/>
      <c r="BU20" s="88"/>
      <c r="BV20" s="88"/>
      <c r="BW20" s="88"/>
      <c r="BX20" s="88"/>
      <c r="BY20" s="88"/>
      <c r="BZ20" s="89"/>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7"/>
      <c r="BM21" s="88"/>
      <c r="BN21" s="88"/>
      <c r="BO21" s="88"/>
      <c r="BP21" s="88"/>
      <c r="BQ21" s="88"/>
      <c r="BR21" s="88"/>
      <c r="BS21" s="88"/>
      <c r="BT21" s="88"/>
      <c r="BU21" s="88"/>
      <c r="BV21" s="88"/>
      <c r="BW21" s="88"/>
      <c r="BX21" s="88"/>
      <c r="BY21" s="88"/>
      <c r="BZ21" s="89"/>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7"/>
      <c r="BM22" s="88"/>
      <c r="BN22" s="88"/>
      <c r="BO22" s="88"/>
      <c r="BP22" s="88"/>
      <c r="BQ22" s="88"/>
      <c r="BR22" s="88"/>
      <c r="BS22" s="88"/>
      <c r="BT22" s="88"/>
      <c r="BU22" s="88"/>
      <c r="BV22" s="88"/>
      <c r="BW22" s="88"/>
      <c r="BX22" s="88"/>
      <c r="BY22" s="88"/>
      <c r="BZ22" s="89"/>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7"/>
      <c r="BM23" s="88"/>
      <c r="BN23" s="88"/>
      <c r="BO23" s="88"/>
      <c r="BP23" s="88"/>
      <c r="BQ23" s="88"/>
      <c r="BR23" s="88"/>
      <c r="BS23" s="88"/>
      <c r="BT23" s="88"/>
      <c r="BU23" s="88"/>
      <c r="BV23" s="88"/>
      <c r="BW23" s="88"/>
      <c r="BX23" s="88"/>
      <c r="BY23" s="88"/>
      <c r="BZ23" s="89"/>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7"/>
      <c r="BM24" s="88"/>
      <c r="BN24" s="88"/>
      <c r="BO24" s="88"/>
      <c r="BP24" s="88"/>
      <c r="BQ24" s="88"/>
      <c r="BR24" s="88"/>
      <c r="BS24" s="88"/>
      <c r="BT24" s="88"/>
      <c r="BU24" s="88"/>
      <c r="BV24" s="88"/>
      <c r="BW24" s="88"/>
      <c r="BX24" s="88"/>
      <c r="BY24" s="88"/>
      <c r="BZ24" s="89"/>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7"/>
      <c r="BM25" s="88"/>
      <c r="BN25" s="88"/>
      <c r="BO25" s="88"/>
      <c r="BP25" s="88"/>
      <c r="BQ25" s="88"/>
      <c r="BR25" s="88"/>
      <c r="BS25" s="88"/>
      <c r="BT25" s="88"/>
      <c r="BU25" s="88"/>
      <c r="BV25" s="88"/>
      <c r="BW25" s="88"/>
      <c r="BX25" s="88"/>
      <c r="BY25" s="88"/>
      <c r="BZ25" s="89"/>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7"/>
      <c r="BM26" s="88"/>
      <c r="BN26" s="88"/>
      <c r="BO26" s="88"/>
      <c r="BP26" s="88"/>
      <c r="BQ26" s="88"/>
      <c r="BR26" s="88"/>
      <c r="BS26" s="88"/>
      <c r="BT26" s="88"/>
      <c r="BU26" s="88"/>
      <c r="BV26" s="88"/>
      <c r="BW26" s="88"/>
      <c r="BX26" s="88"/>
      <c r="BY26" s="88"/>
      <c r="BZ26" s="89"/>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7"/>
      <c r="BM27" s="88"/>
      <c r="BN27" s="88"/>
      <c r="BO27" s="88"/>
      <c r="BP27" s="88"/>
      <c r="BQ27" s="88"/>
      <c r="BR27" s="88"/>
      <c r="BS27" s="88"/>
      <c r="BT27" s="88"/>
      <c r="BU27" s="88"/>
      <c r="BV27" s="88"/>
      <c r="BW27" s="88"/>
      <c r="BX27" s="88"/>
      <c r="BY27" s="88"/>
      <c r="BZ27" s="89"/>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7"/>
      <c r="BM28" s="88"/>
      <c r="BN28" s="88"/>
      <c r="BO28" s="88"/>
      <c r="BP28" s="88"/>
      <c r="BQ28" s="88"/>
      <c r="BR28" s="88"/>
      <c r="BS28" s="88"/>
      <c r="BT28" s="88"/>
      <c r="BU28" s="88"/>
      <c r="BV28" s="88"/>
      <c r="BW28" s="88"/>
      <c r="BX28" s="88"/>
      <c r="BY28" s="88"/>
      <c r="BZ28" s="89"/>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7"/>
      <c r="BM29" s="88"/>
      <c r="BN29" s="88"/>
      <c r="BO29" s="88"/>
      <c r="BP29" s="88"/>
      <c r="BQ29" s="88"/>
      <c r="BR29" s="88"/>
      <c r="BS29" s="88"/>
      <c r="BT29" s="88"/>
      <c r="BU29" s="88"/>
      <c r="BV29" s="88"/>
      <c r="BW29" s="88"/>
      <c r="BX29" s="88"/>
      <c r="BY29" s="88"/>
      <c r="BZ29" s="89"/>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7"/>
      <c r="BM30" s="88"/>
      <c r="BN30" s="88"/>
      <c r="BO30" s="88"/>
      <c r="BP30" s="88"/>
      <c r="BQ30" s="88"/>
      <c r="BR30" s="88"/>
      <c r="BS30" s="88"/>
      <c r="BT30" s="88"/>
      <c r="BU30" s="88"/>
      <c r="BV30" s="88"/>
      <c r="BW30" s="88"/>
      <c r="BX30" s="88"/>
      <c r="BY30" s="88"/>
      <c r="BZ30" s="89"/>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7"/>
      <c r="BM31" s="88"/>
      <c r="BN31" s="88"/>
      <c r="BO31" s="88"/>
      <c r="BP31" s="88"/>
      <c r="BQ31" s="88"/>
      <c r="BR31" s="88"/>
      <c r="BS31" s="88"/>
      <c r="BT31" s="88"/>
      <c r="BU31" s="88"/>
      <c r="BV31" s="88"/>
      <c r="BW31" s="88"/>
      <c r="BX31" s="88"/>
      <c r="BY31" s="88"/>
      <c r="BZ31" s="89"/>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7"/>
      <c r="BM32" s="88"/>
      <c r="BN32" s="88"/>
      <c r="BO32" s="88"/>
      <c r="BP32" s="88"/>
      <c r="BQ32" s="88"/>
      <c r="BR32" s="88"/>
      <c r="BS32" s="88"/>
      <c r="BT32" s="88"/>
      <c r="BU32" s="88"/>
      <c r="BV32" s="88"/>
      <c r="BW32" s="88"/>
      <c r="BX32" s="88"/>
      <c r="BY32" s="88"/>
      <c r="BZ32" s="89"/>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7"/>
      <c r="BM33" s="88"/>
      <c r="BN33" s="88"/>
      <c r="BO33" s="88"/>
      <c r="BP33" s="88"/>
      <c r="BQ33" s="88"/>
      <c r="BR33" s="88"/>
      <c r="BS33" s="88"/>
      <c r="BT33" s="88"/>
      <c r="BU33" s="88"/>
      <c r="BV33" s="88"/>
      <c r="BW33" s="88"/>
      <c r="BX33" s="88"/>
      <c r="BY33" s="88"/>
      <c r="BZ33" s="89"/>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7"/>
      <c r="BM34" s="88"/>
      <c r="BN34" s="88"/>
      <c r="BO34" s="88"/>
      <c r="BP34" s="88"/>
      <c r="BQ34" s="88"/>
      <c r="BR34" s="88"/>
      <c r="BS34" s="88"/>
      <c r="BT34" s="88"/>
      <c r="BU34" s="88"/>
      <c r="BV34" s="88"/>
      <c r="BW34" s="88"/>
      <c r="BX34" s="88"/>
      <c r="BY34" s="88"/>
      <c r="BZ34" s="89"/>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7"/>
      <c r="BM35" s="88"/>
      <c r="BN35" s="88"/>
      <c r="BO35" s="88"/>
      <c r="BP35" s="88"/>
      <c r="BQ35" s="88"/>
      <c r="BR35" s="88"/>
      <c r="BS35" s="88"/>
      <c r="BT35" s="88"/>
      <c r="BU35" s="88"/>
      <c r="BV35" s="88"/>
      <c r="BW35" s="88"/>
      <c r="BX35" s="88"/>
      <c r="BY35" s="88"/>
      <c r="BZ35" s="89"/>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7"/>
      <c r="BM36" s="88"/>
      <c r="BN36" s="88"/>
      <c r="BO36" s="88"/>
      <c r="BP36" s="88"/>
      <c r="BQ36" s="88"/>
      <c r="BR36" s="88"/>
      <c r="BS36" s="88"/>
      <c r="BT36" s="88"/>
      <c r="BU36" s="88"/>
      <c r="BV36" s="88"/>
      <c r="BW36" s="88"/>
      <c r="BX36" s="88"/>
      <c r="BY36" s="88"/>
      <c r="BZ36" s="89"/>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7"/>
      <c r="BM37" s="88"/>
      <c r="BN37" s="88"/>
      <c r="BO37" s="88"/>
      <c r="BP37" s="88"/>
      <c r="BQ37" s="88"/>
      <c r="BR37" s="88"/>
      <c r="BS37" s="88"/>
      <c r="BT37" s="88"/>
      <c r="BU37" s="88"/>
      <c r="BV37" s="88"/>
      <c r="BW37" s="88"/>
      <c r="BX37" s="88"/>
      <c r="BY37" s="88"/>
      <c r="BZ37" s="89"/>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7"/>
      <c r="BM38" s="88"/>
      <c r="BN38" s="88"/>
      <c r="BO38" s="88"/>
      <c r="BP38" s="88"/>
      <c r="BQ38" s="88"/>
      <c r="BR38" s="88"/>
      <c r="BS38" s="88"/>
      <c r="BT38" s="88"/>
      <c r="BU38" s="88"/>
      <c r="BV38" s="88"/>
      <c r="BW38" s="88"/>
      <c r="BX38" s="88"/>
      <c r="BY38" s="88"/>
      <c r="BZ38" s="89"/>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7"/>
      <c r="BM39" s="88"/>
      <c r="BN39" s="88"/>
      <c r="BO39" s="88"/>
      <c r="BP39" s="88"/>
      <c r="BQ39" s="88"/>
      <c r="BR39" s="88"/>
      <c r="BS39" s="88"/>
      <c r="BT39" s="88"/>
      <c r="BU39" s="88"/>
      <c r="BV39" s="88"/>
      <c r="BW39" s="88"/>
      <c r="BX39" s="88"/>
      <c r="BY39" s="88"/>
      <c r="BZ39" s="89"/>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7"/>
      <c r="BM40" s="88"/>
      <c r="BN40" s="88"/>
      <c r="BO40" s="88"/>
      <c r="BP40" s="88"/>
      <c r="BQ40" s="88"/>
      <c r="BR40" s="88"/>
      <c r="BS40" s="88"/>
      <c r="BT40" s="88"/>
      <c r="BU40" s="88"/>
      <c r="BV40" s="88"/>
      <c r="BW40" s="88"/>
      <c r="BX40" s="88"/>
      <c r="BY40" s="88"/>
      <c r="BZ40" s="89"/>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7"/>
      <c r="BM41" s="88"/>
      <c r="BN41" s="88"/>
      <c r="BO41" s="88"/>
      <c r="BP41" s="88"/>
      <c r="BQ41" s="88"/>
      <c r="BR41" s="88"/>
      <c r="BS41" s="88"/>
      <c r="BT41" s="88"/>
      <c r="BU41" s="88"/>
      <c r="BV41" s="88"/>
      <c r="BW41" s="88"/>
      <c r="BX41" s="88"/>
      <c r="BY41" s="88"/>
      <c r="BZ41" s="89"/>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7"/>
      <c r="BM42" s="88"/>
      <c r="BN42" s="88"/>
      <c r="BO42" s="88"/>
      <c r="BP42" s="88"/>
      <c r="BQ42" s="88"/>
      <c r="BR42" s="88"/>
      <c r="BS42" s="88"/>
      <c r="BT42" s="88"/>
      <c r="BU42" s="88"/>
      <c r="BV42" s="88"/>
      <c r="BW42" s="88"/>
      <c r="BX42" s="88"/>
      <c r="BY42" s="88"/>
      <c r="BZ42" s="89"/>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7"/>
      <c r="BM43" s="88"/>
      <c r="BN43" s="88"/>
      <c r="BO43" s="88"/>
      <c r="BP43" s="88"/>
      <c r="BQ43" s="88"/>
      <c r="BR43" s="88"/>
      <c r="BS43" s="88"/>
      <c r="BT43" s="88"/>
      <c r="BU43" s="88"/>
      <c r="BV43" s="88"/>
      <c r="BW43" s="88"/>
      <c r="BX43" s="88"/>
      <c r="BY43" s="88"/>
      <c r="BZ43" s="89"/>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4DaSK9e9K2MxkBHs3xQLlwiyZlw/nR4wwMUkK79zPnNPEhQSisGx3ntx3n6+UKmkiiYlQqUAExHTfh6wnXuNgA==" saltValue="VEa026bXKrr9haZTfV9I2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272094</v>
      </c>
      <c r="D6" s="34">
        <f t="shared" si="3"/>
        <v>46</v>
      </c>
      <c r="E6" s="34">
        <f t="shared" si="3"/>
        <v>1</v>
      </c>
      <c r="F6" s="34">
        <f t="shared" si="3"/>
        <v>0</v>
      </c>
      <c r="G6" s="34">
        <f t="shared" si="3"/>
        <v>1</v>
      </c>
      <c r="H6" s="34" t="str">
        <f t="shared" si="3"/>
        <v>大阪府　守口市</v>
      </c>
      <c r="I6" s="34" t="str">
        <f t="shared" si="3"/>
        <v>法適用</v>
      </c>
      <c r="J6" s="34" t="str">
        <f t="shared" si="3"/>
        <v>水道事業</v>
      </c>
      <c r="K6" s="34" t="str">
        <f t="shared" si="3"/>
        <v>末端給水事業</v>
      </c>
      <c r="L6" s="34" t="str">
        <f t="shared" si="3"/>
        <v>A3</v>
      </c>
      <c r="M6" s="34" t="str">
        <f t="shared" si="3"/>
        <v>自治体職員</v>
      </c>
      <c r="N6" s="35" t="str">
        <f t="shared" si="3"/>
        <v>-</v>
      </c>
      <c r="O6" s="35">
        <f t="shared" si="3"/>
        <v>47.01</v>
      </c>
      <c r="P6" s="35">
        <f t="shared" si="3"/>
        <v>100</v>
      </c>
      <c r="Q6" s="35">
        <f t="shared" si="3"/>
        <v>2572</v>
      </c>
      <c r="R6" s="35">
        <f t="shared" si="3"/>
        <v>143536</v>
      </c>
      <c r="S6" s="35">
        <f t="shared" si="3"/>
        <v>12.71</v>
      </c>
      <c r="T6" s="35">
        <f t="shared" si="3"/>
        <v>11293.15</v>
      </c>
      <c r="U6" s="35">
        <f t="shared" si="3"/>
        <v>143497</v>
      </c>
      <c r="V6" s="35">
        <f t="shared" si="3"/>
        <v>12.71</v>
      </c>
      <c r="W6" s="35">
        <f t="shared" si="3"/>
        <v>11290.09</v>
      </c>
      <c r="X6" s="36">
        <f>IF(X7="",NA(),X7)</f>
        <v>106.12</v>
      </c>
      <c r="Y6" s="36">
        <f t="shared" ref="Y6:AG6" si="4">IF(Y7="",NA(),Y7)</f>
        <v>108.16</v>
      </c>
      <c r="Z6" s="36">
        <f t="shared" si="4"/>
        <v>113.25</v>
      </c>
      <c r="AA6" s="36">
        <f t="shared" si="4"/>
        <v>109.52</v>
      </c>
      <c r="AB6" s="36">
        <f t="shared" si="4"/>
        <v>112.74</v>
      </c>
      <c r="AC6" s="36">
        <f t="shared" si="4"/>
        <v>114</v>
      </c>
      <c r="AD6" s="36">
        <f t="shared" si="4"/>
        <v>113.68</v>
      </c>
      <c r="AE6" s="36">
        <f t="shared" si="4"/>
        <v>113.82</v>
      </c>
      <c r="AF6" s="36">
        <f t="shared" si="4"/>
        <v>112.82</v>
      </c>
      <c r="AG6" s="36">
        <f t="shared" si="4"/>
        <v>111.21</v>
      </c>
      <c r="AH6" s="35" t="str">
        <f>IF(AH7="","",IF(AH7="-","【-】","【"&amp;SUBSTITUTE(TEXT(AH7,"#,##0.00"),"-","△")&amp;"】"))</f>
        <v>【110.27】</v>
      </c>
      <c r="AI6" s="35">
        <f>IF(AI7="",NA(),AI7)</f>
        <v>0</v>
      </c>
      <c r="AJ6" s="35">
        <f t="shared" ref="AJ6:AR6" si="5">IF(AJ7="",NA(),AJ7)</f>
        <v>0</v>
      </c>
      <c r="AK6" s="35">
        <f t="shared" si="5"/>
        <v>0</v>
      </c>
      <c r="AL6" s="35">
        <f t="shared" si="5"/>
        <v>0</v>
      </c>
      <c r="AM6" s="35">
        <f t="shared" si="5"/>
        <v>0</v>
      </c>
      <c r="AN6" s="36">
        <f t="shared" si="5"/>
        <v>0.23</v>
      </c>
      <c r="AO6" s="36">
        <f t="shared" si="5"/>
        <v>0.03</v>
      </c>
      <c r="AP6" s="35">
        <f t="shared" si="5"/>
        <v>0</v>
      </c>
      <c r="AQ6" s="35">
        <f t="shared" si="5"/>
        <v>0</v>
      </c>
      <c r="AR6" s="35">
        <f t="shared" si="5"/>
        <v>0</v>
      </c>
      <c r="AS6" s="35" t="str">
        <f>IF(AS7="","",IF(AS7="-","【-】","【"&amp;SUBSTITUTE(TEXT(AS7,"#,##0.00"),"-","△")&amp;"】"))</f>
        <v>【1.15】</v>
      </c>
      <c r="AT6" s="36">
        <f>IF(AT7="",NA(),AT7)</f>
        <v>159.61000000000001</v>
      </c>
      <c r="AU6" s="36">
        <f t="shared" ref="AU6:BC6" si="6">IF(AU7="",NA(),AU7)</f>
        <v>175.4</v>
      </c>
      <c r="AV6" s="36">
        <f t="shared" si="6"/>
        <v>177.51</v>
      </c>
      <c r="AW6" s="36">
        <f t="shared" si="6"/>
        <v>168.73</v>
      </c>
      <c r="AX6" s="36">
        <f t="shared" si="6"/>
        <v>169.17</v>
      </c>
      <c r="AY6" s="36">
        <f t="shared" si="6"/>
        <v>349.04</v>
      </c>
      <c r="AZ6" s="36">
        <f t="shared" si="6"/>
        <v>337.49</v>
      </c>
      <c r="BA6" s="36">
        <f t="shared" si="6"/>
        <v>335.6</v>
      </c>
      <c r="BB6" s="36">
        <f t="shared" si="6"/>
        <v>358.91</v>
      </c>
      <c r="BC6" s="36">
        <f t="shared" si="6"/>
        <v>360.96</v>
      </c>
      <c r="BD6" s="35" t="str">
        <f>IF(BD7="","",IF(BD7="-","【-】","【"&amp;SUBSTITUTE(TEXT(BD7,"#,##0.00"),"-","△")&amp;"】"))</f>
        <v>【260.31】</v>
      </c>
      <c r="BE6" s="36">
        <f>IF(BE7="",NA(),BE7)</f>
        <v>481.02</v>
      </c>
      <c r="BF6" s="36">
        <f t="shared" ref="BF6:BN6" si="7">IF(BF7="",NA(),BF7)</f>
        <v>471.85</v>
      </c>
      <c r="BG6" s="36">
        <f t="shared" si="7"/>
        <v>466.83</v>
      </c>
      <c r="BH6" s="36">
        <f t="shared" si="7"/>
        <v>455.91</v>
      </c>
      <c r="BI6" s="36">
        <f t="shared" si="7"/>
        <v>450.22</v>
      </c>
      <c r="BJ6" s="36">
        <f t="shared" si="7"/>
        <v>254.54</v>
      </c>
      <c r="BK6" s="36">
        <f t="shared" si="7"/>
        <v>265.92</v>
      </c>
      <c r="BL6" s="36">
        <f t="shared" si="7"/>
        <v>258.26</v>
      </c>
      <c r="BM6" s="36">
        <f t="shared" si="7"/>
        <v>247.27</v>
      </c>
      <c r="BN6" s="36">
        <f t="shared" si="7"/>
        <v>239.18</v>
      </c>
      <c r="BO6" s="35" t="str">
        <f>IF(BO7="","",IF(BO7="-","【-】","【"&amp;SUBSTITUTE(TEXT(BO7,"#,##0.00"),"-","△")&amp;"】"))</f>
        <v>【275.67】</v>
      </c>
      <c r="BP6" s="36">
        <f>IF(BP7="",NA(),BP7)</f>
        <v>99.4</v>
      </c>
      <c r="BQ6" s="36">
        <f t="shared" ref="BQ6:BY6" si="8">IF(BQ7="",NA(),BQ7)</f>
        <v>99.03</v>
      </c>
      <c r="BR6" s="36">
        <f t="shared" si="8"/>
        <v>104.74</v>
      </c>
      <c r="BS6" s="36">
        <f t="shared" si="8"/>
        <v>102.4</v>
      </c>
      <c r="BT6" s="36">
        <f t="shared" si="8"/>
        <v>105.84</v>
      </c>
      <c r="BU6" s="36">
        <f t="shared" si="8"/>
        <v>106.52</v>
      </c>
      <c r="BV6" s="36">
        <f t="shared" si="8"/>
        <v>105.86</v>
      </c>
      <c r="BW6" s="36">
        <f t="shared" si="8"/>
        <v>106.07</v>
      </c>
      <c r="BX6" s="36">
        <f t="shared" si="8"/>
        <v>105.34</v>
      </c>
      <c r="BY6" s="36">
        <f t="shared" si="8"/>
        <v>101.89</v>
      </c>
      <c r="BZ6" s="35" t="str">
        <f>IF(BZ7="","",IF(BZ7="-","【-】","【"&amp;SUBSTITUTE(TEXT(BZ7,"#,##0.00"),"-","△")&amp;"】"))</f>
        <v>【100.05】</v>
      </c>
      <c r="CA6" s="36">
        <f>IF(CA7="",NA(),CA7)</f>
        <v>155.84</v>
      </c>
      <c r="CB6" s="36">
        <f t="shared" ref="CB6:CJ6" si="9">IF(CB7="",NA(),CB7)</f>
        <v>156.18</v>
      </c>
      <c r="CC6" s="36">
        <f t="shared" si="9"/>
        <v>147.44</v>
      </c>
      <c r="CD6" s="36">
        <f t="shared" si="9"/>
        <v>150.47</v>
      </c>
      <c r="CE6" s="36">
        <f t="shared" si="9"/>
        <v>142.43</v>
      </c>
      <c r="CF6" s="36">
        <f t="shared" si="9"/>
        <v>155.80000000000001</v>
      </c>
      <c r="CG6" s="36">
        <f t="shared" si="9"/>
        <v>158.58000000000001</v>
      </c>
      <c r="CH6" s="36">
        <f t="shared" si="9"/>
        <v>159.22</v>
      </c>
      <c r="CI6" s="36">
        <f t="shared" si="9"/>
        <v>159.6</v>
      </c>
      <c r="CJ6" s="36">
        <f t="shared" si="9"/>
        <v>156.32</v>
      </c>
      <c r="CK6" s="35" t="str">
        <f>IF(CK7="","",IF(CK7="-","【-】","【"&amp;SUBSTITUTE(TEXT(CK7,"#,##0.00"),"-","△")&amp;"】"))</f>
        <v>【166.40】</v>
      </c>
      <c r="CL6" s="36">
        <f>IF(CL7="",NA(),CL7)</f>
        <v>69.61</v>
      </c>
      <c r="CM6" s="36">
        <f t="shared" ref="CM6:CU6" si="10">IF(CM7="",NA(),CM7)</f>
        <v>69.489999999999995</v>
      </c>
      <c r="CN6" s="36">
        <f t="shared" si="10"/>
        <v>70.150000000000006</v>
      </c>
      <c r="CO6" s="36">
        <f t="shared" si="10"/>
        <v>70.03</v>
      </c>
      <c r="CP6" s="36">
        <f t="shared" si="10"/>
        <v>70.13</v>
      </c>
      <c r="CQ6" s="36">
        <f t="shared" si="10"/>
        <v>62.1</v>
      </c>
      <c r="CR6" s="36">
        <f t="shared" si="10"/>
        <v>62.38</v>
      </c>
      <c r="CS6" s="36">
        <f t="shared" si="10"/>
        <v>62.83</v>
      </c>
      <c r="CT6" s="36">
        <f t="shared" si="10"/>
        <v>62.05</v>
      </c>
      <c r="CU6" s="36">
        <f t="shared" si="10"/>
        <v>63.23</v>
      </c>
      <c r="CV6" s="35" t="str">
        <f>IF(CV7="","",IF(CV7="-","【-】","【"&amp;SUBSTITUTE(TEXT(CV7,"#,##0.00"),"-","△")&amp;"】"))</f>
        <v>【60.69】</v>
      </c>
      <c r="CW6" s="36">
        <f>IF(CW7="",NA(),CW7)</f>
        <v>94.28</v>
      </c>
      <c r="CX6" s="36">
        <f t="shared" ref="CX6:DF6" si="11">IF(CX7="",NA(),CX7)</f>
        <v>93.92</v>
      </c>
      <c r="CY6" s="36">
        <f t="shared" si="11"/>
        <v>92.05</v>
      </c>
      <c r="CZ6" s="36">
        <f t="shared" si="11"/>
        <v>91.76</v>
      </c>
      <c r="DA6" s="36">
        <f t="shared" si="11"/>
        <v>92.4</v>
      </c>
      <c r="DB6" s="36">
        <f t="shared" si="11"/>
        <v>89.52</v>
      </c>
      <c r="DC6" s="36">
        <f t="shared" si="11"/>
        <v>89.17</v>
      </c>
      <c r="DD6" s="36">
        <f t="shared" si="11"/>
        <v>88.86</v>
      </c>
      <c r="DE6" s="36">
        <f t="shared" si="11"/>
        <v>89.11</v>
      </c>
      <c r="DF6" s="36">
        <f t="shared" si="11"/>
        <v>89.35</v>
      </c>
      <c r="DG6" s="35" t="str">
        <f>IF(DG7="","",IF(DG7="-","【-】","【"&amp;SUBSTITUTE(TEXT(DG7,"#,##0.00"),"-","△")&amp;"】"))</f>
        <v>【89.82】</v>
      </c>
      <c r="DH6" s="36">
        <f>IF(DH7="",NA(),DH7)</f>
        <v>51.73</v>
      </c>
      <c r="DI6" s="36">
        <f t="shared" ref="DI6:DQ6" si="12">IF(DI7="",NA(),DI7)</f>
        <v>52.96</v>
      </c>
      <c r="DJ6" s="36">
        <f t="shared" si="12"/>
        <v>53.95</v>
      </c>
      <c r="DK6" s="36">
        <f t="shared" si="12"/>
        <v>55.2</v>
      </c>
      <c r="DL6" s="36">
        <f t="shared" si="12"/>
        <v>56.14</v>
      </c>
      <c r="DM6" s="36">
        <f t="shared" si="12"/>
        <v>46.58</v>
      </c>
      <c r="DN6" s="36">
        <f t="shared" si="12"/>
        <v>46.99</v>
      </c>
      <c r="DO6" s="36">
        <f t="shared" si="12"/>
        <v>47.89</v>
      </c>
      <c r="DP6" s="36">
        <f t="shared" si="12"/>
        <v>48.69</v>
      </c>
      <c r="DQ6" s="36">
        <f t="shared" si="12"/>
        <v>49.62</v>
      </c>
      <c r="DR6" s="35" t="str">
        <f>IF(DR7="","",IF(DR7="-","【-】","【"&amp;SUBSTITUTE(TEXT(DR7,"#,##0.00"),"-","△")&amp;"】"))</f>
        <v>【50.19】</v>
      </c>
      <c r="DS6" s="36">
        <f>IF(DS7="",NA(),DS7)</f>
        <v>32.33</v>
      </c>
      <c r="DT6" s="36">
        <f t="shared" ref="DT6:EB6" si="13">IF(DT7="",NA(),DT7)</f>
        <v>35.020000000000003</v>
      </c>
      <c r="DU6" s="36">
        <f t="shared" si="13"/>
        <v>39</v>
      </c>
      <c r="DV6" s="36">
        <f t="shared" si="13"/>
        <v>41.1</v>
      </c>
      <c r="DW6" s="36">
        <f t="shared" si="13"/>
        <v>43.35</v>
      </c>
      <c r="DX6" s="36">
        <f t="shared" si="13"/>
        <v>14.45</v>
      </c>
      <c r="DY6" s="36">
        <f t="shared" si="13"/>
        <v>15.83</v>
      </c>
      <c r="DZ6" s="36">
        <f t="shared" si="13"/>
        <v>16.899999999999999</v>
      </c>
      <c r="EA6" s="36">
        <f t="shared" si="13"/>
        <v>18.260000000000002</v>
      </c>
      <c r="EB6" s="36">
        <f t="shared" si="13"/>
        <v>19.510000000000002</v>
      </c>
      <c r="EC6" s="35" t="str">
        <f>IF(EC7="","",IF(EC7="-","【-】","【"&amp;SUBSTITUTE(TEXT(EC7,"#,##0.00"),"-","△")&amp;"】"))</f>
        <v>【20.63】</v>
      </c>
      <c r="ED6" s="36">
        <f>IF(ED7="",NA(),ED7)</f>
        <v>1.01</v>
      </c>
      <c r="EE6" s="36">
        <f t="shared" ref="EE6:EM6" si="14">IF(EE7="",NA(),EE7)</f>
        <v>1.05</v>
      </c>
      <c r="EF6" s="36">
        <f t="shared" si="14"/>
        <v>1.1000000000000001</v>
      </c>
      <c r="EG6" s="36">
        <f t="shared" si="14"/>
        <v>1.02</v>
      </c>
      <c r="EH6" s="36">
        <f t="shared" si="14"/>
        <v>1.04</v>
      </c>
      <c r="EI6" s="36">
        <f t="shared" si="14"/>
        <v>0.74</v>
      </c>
      <c r="EJ6" s="36">
        <f t="shared" si="14"/>
        <v>0.74</v>
      </c>
      <c r="EK6" s="36">
        <f t="shared" si="14"/>
        <v>0.72</v>
      </c>
      <c r="EL6" s="36">
        <f t="shared" si="14"/>
        <v>0.66</v>
      </c>
      <c r="EM6" s="36">
        <f t="shared" si="14"/>
        <v>0.67</v>
      </c>
      <c r="EN6" s="35" t="str">
        <f>IF(EN7="","",IF(EN7="-","【-】","【"&amp;SUBSTITUTE(TEXT(EN7,"#,##0.00"),"-","△")&amp;"】"))</f>
        <v>【0.69】</v>
      </c>
    </row>
    <row r="7" spans="1:144" s="37" customFormat="1" x14ac:dyDescent="0.15">
      <c r="A7" s="29"/>
      <c r="B7" s="38">
        <v>2020</v>
      </c>
      <c r="C7" s="38">
        <v>272094</v>
      </c>
      <c r="D7" s="38">
        <v>46</v>
      </c>
      <c r="E7" s="38">
        <v>1</v>
      </c>
      <c r="F7" s="38">
        <v>0</v>
      </c>
      <c r="G7" s="38">
        <v>1</v>
      </c>
      <c r="H7" s="38" t="s">
        <v>93</v>
      </c>
      <c r="I7" s="38" t="s">
        <v>94</v>
      </c>
      <c r="J7" s="38" t="s">
        <v>95</v>
      </c>
      <c r="K7" s="38" t="s">
        <v>96</v>
      </c>
      <c r="L7" s="38" t="s">
        <v>97</v>
      </c>
      <c r="M7" s="38" t="s">
        <v>98</v>
      </c>
      <c r="N7" s="39" t="s">
        <v>99</v>
      </c>
      <c r="O7" s="39">
        <v>47.01</v>
      </c>
      <c r="P7" s="39">
        <v>100</v>
      </c>
      <c r="Q7" s="39">
        <v>2572</v>
      </c>
      <c r="R7" s="39">
        <v>143536</v>
      </c>
      <c r="S7" s="39">
        <v>12.71</v>
      </c>
      <c r="T7" s="39">
        <v>11293.15</v>
      </c>
      <c r="U7" s="39">
        <v>143497</v>
      </c>
      <c r="V7" s="39">
        <v>12.71</v>
      </c>
      <c r="W7" s="39">
        <v>11290.09</v>
      </c>
      <c r="X7" s="39">
        <v>106.12</v>
      </c>
      <c r="Y7" s="39">
        <v>108.16</v>
      </c>
      <c r="Z7" s="39">
        <v>113.25</v>
      </c>
      <c r="AA7" s="39">
        <v>109.52</v>
      </c>
      <c r="AB7" s="39">
        <v>112.74</v>
      </c>
      <c r="AC7" s="39">
        <v>114</v>
      </c>
      <c r="AD7" s="39">
        <v>113.68</v>
      </c>
      <c r="AE7" s="39">
        <v>113.82</v>
      </c>
      <c r="AF7" s="39">
        <v>112.82</v>
      </c>
      <c r="AG7" s="39">
        <v>111.21</v>
      </c>
      <c r="AH7" s="39">
        <v>110.27</v>
      </c>
      <c r="AI7" s="39">
        <v>0</v>
      </c>
      <c r="AJ7" s="39">
        <v>0</v>
      </c>
      <c r="AK7" s="39">
        <v>0</v>
      </c>
      <c r="AL7" s="39">
        <v>0</v>
      </c>
      <c r="AM7" s="39">
        <v>0</v>
      </c>
      <c r="AN7" s="39">
        <v>0.23</v>
      </c>
      <c r="AO7" s="39">
        <v>0.03</v>
      </c>
      <c r="AP7" s="39">
        <v>0</v>
      </c>
      <c r="AQ7" s="39">
        <v>0</v>
      </c>
      <c r="AR7" s="39">
        <v>0</v>
      </c>
      <c r="AS7" s="39">
        <v>1.1499999999999999</v>
      </c>
      <c r="AT7" s="39">
        <v>159.61000000000001</v>
      </c>
      <c r="AU7" s="39">
        <v>175.4</v>
      </c>
      <c r="AV7" s="39">
        <v>177.51</v>
      </c>
      <c r="AW7" s="39">
        <v>168.73</v>
      </c>
      <c r="AX7" s="39">
        <v>169.17</v>
      </c>
      <c r="AY7" s="39">
        <v>349.04</v>
      </c>
      <c r="AZ7" s="39">
        <v>337.49</v>
      </c>
      <c r="BA7" s="39">
        <v>335.6</v>
      </c>
      <c r="BB7" s="39">
        <v>358.91</v>
      </c>
      <c r="BC7" s="39">
        <v>360.96</v>
      </c>
      <c r="BD7" s="39">
        <v>260.31</v>
      </c>
      <c r="BE7" s="39">
        <v>481.02</v>
      </c>
      <c r="BF7" s="39">
        <v>471.85</v>
      </c>
      <c r="BG7" s="39">
        <v>466.83</v>
      </c>
      <c r="BH7" s="39">
        <v>455.91</v>
      </c>
      <c r="BI7" s="39">
        <v>450.22</v>
      </c>
      <c r="BJ7" s="39">
        <v>254.54</v>
      </c>
      <c r="BK7" s="39">
        <v>265.92</v>
      </c>
      <c r="BL7" s="39">
        <v>258.26</v>
      </c>
      <c r="BM7" s="39">
        <v>247.27</v>
      </c>
      <c r="BN7" s="39">
        <v>239.18</v>
      </c>
      <c r="BO7" s="39">
        <v>275.67</v>
      </c>
      <c r="BP7" s="39">
        <v>99.4</v>
      </c>
      <c r="BQ7" s="39">
        <v>99.03</v>
      </c>
      <c r="BR7" s="39">
        <v>104.74</v>
      </c>
      <c r="BS7" s="39">
        <v>102.4</v>
      </c>
      <c r="BT7" s="39">
        <v>105.84</v>
      </c>
      <c r="BU7" s="39">
        <v>106.52</v>
      </c>
      <c r="BV7" s="39">
        <v>105.86</v>
      </c>
      <c r="BW7" s="39">
        <v>106.07</v>
      </c>
      <c r="BX7" s="39">
        <v>105.34</v>
      </c>
      <c r="BY7" s="39">
        <v>101.89</v>
      </c>
      <c r="BZ7" s="39">
        <v>100.05</v>
      </c>
      <c r="CA7" s="39">
        <v>155.84</v>
      </c>
      <c r="CB7" s="39">
        <v>156.18</v>
      </c>
      <c r="CC7" s="39">
        <v>147.44</v>
      </c>
      <c r="CD7" s="39">
        <v>150.47</v>
      </c>
      <c r="CE7" s="39">
        <v>142.43</v>
      </c>
      <c r="CF7" s="39">
        <v>155.80000000000001</v>
      </c>
      <c r="CG7" s="39">
        <v>158.58000000000001</v>
      </c>
      <c r="CH7" s="39">
        <v>159.22</v>
      </c>
      <c r="CI7" s="39">
        <v>159.6</v>
      </c>
      <c r="CJ7" s="39">
        <v>156.32</v>
      </c>
      <c r="CK7" s="39">
        <v>166.4</v>
      </c>
      <c r="CL7" s="39">
        <v>69.61</v>
      </c>
      <c r="CM7" s="39">
        <v>69.489999999999995</v>
      </c>
      <c r="CN7" s="39">
        <v>70.150000000000006</v>
      </c>
      <c r="CO7" s="39">
        <v>70.03</v>
      </c>
      <c r="CP7" s="39">
        <v>70.13</v>
      </c>
      <c r="CQ7" s="39">
        <v>62.1</v>
      </c>
      <c r="CR7" s="39">
        <v>62.38</v>
      </c>
      <c r="CS7" s="39">
        <v>62.83</v>
      </c>
      <c r="CT7" s="39">
        <v>62.05</v>
      </c>
      <c r="CU7" s="39">
        <v>63.23</v>
      </c>
      <c r="CV7" s="39">
        <v>60.69</v>
      </c>
      <c r="CW7" s="39">
        <v>94.28</v>
      </c>
      <c r="CX7" s="39">
        <v>93.92</v>
      </c>
      <c r="CY7" s="39">
        <v>92.05</v>
      </c>
      <c r="CZ7" s="39">
        <v>91.76</v>
      </c>
      <c r="DA7" s="39">
        <v>92.4</v>
      </c>
      <c r="DB7" s="39">
        <v>89.52</v>
      </c>
      <c r="DC7" s="39">
        <v>89.17</v>
      </c>
      <c r="DD7" s="39">
        <v>88.86</v>
      </c>
      <c r="DE7" s="39">
        <v>89.11</v>
      </c>
      <c r="DF7" s="39">
        <v>89.35</v>
      </c>
      <c r="DG7" s="39">
        <v>89.82</v>
      </c>
      <c r="DH7" s="39">
        <v>51.73</v>
      </c>
      <c r="DI7" s="39">
        <v>52.96</v>
      </c>
      <c r="DJ7" s="39">
        <v>53.95</v>
      </c>
      <c r="DK7" s="39">
        <v>55.2</v>
      </c>
      <c r="DL7" s="39">
        <v>56.14</v>
      </c>
      <c r="DM7" s="39">
        <v>46.58</v>
      </c>
      <c r="DN7" s="39">
        <v>46.99</v>
      </c>
      <c r="DO7" s="39">
        <v>47.89</v>
      </c>
      <c r="DP7" s="39">
        <v>48.69</v>
      </c>
      <c r="DQ7" s="39">
        <v>49.62</v>
      </c>
      <c r="DR7" s="39">
        <v>50.19</v>
      </c>
      <c r="DS7" s="39">
        <v>32.33</v>
      </c>
      <c r="DT7" s="39">
        <v>35.020000000000003</v>
      </c>
      <c r="DU7" s="39">
        <v>39</v>
      </c>
      <c r="DV7" s="39">
        <v>41.1</v>
      </c>
      <c r="DW7" s="39">
        <v>43.35</v>
      </c>
      <c r="DX7" s="39">
        <v>14.45</v>
      </c>
      <c r="DY7" s="39">
        <v>15.83</v>
      </c>
      <c r="DZ7" s="39">
        <v>16.899999999999999</v>
      </c>
      <c r="EA7" s="39">
        <v>18.260000000000002</v>
      </c>
      <c r="EB7" s="39">
        <v>19.510000000000002</v>
      </c>
      <c r="EC7" s="39">
        <v>20.63</v>
      </c>
      <c r="ED7" s="39">
        <v>1.01</v>
      </c>
      <c r="EE7" s="39">
        <v>1.05</v>
      </c>
      <c r="EF7" s="39">
        <v>1.1000000000000001</v>
      </c>
      <c r="EG7" s="39">
        <v>1.02</v>
      </c>
      <c r="EH7" s="39">
        <v>1.04</v>
      </c>
      <c r="EI7" s="39">
        <v>0.74</v>
      </c>
      <c r="EJ7" s="39">
        <v>0.74</v>
      </c>
      <c r="EK7" s="39">
        <v>0.72</v>
      </c>
      <c r="EL7" s="39">
        <v>0.66</v>
      </c>
      <c r="EM7" s="39">
        <v>0.67</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p:lastModifiedBy>
  <cp:lastPrinted>2022-01-27T07:51:09Z</cp:lastPrinted>
  <dcterms:created xsi:type="dcterms:W3CDTF">2021-12-03T06:53:06Z</dcterms:created>
  <dcterms:modified xsi:type="dcterms:W3CDTF">2022-01-28T01:09:14Z</dcterms:modified>
  <cp:category/>
</cp:coreProperties>
</file>