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9 貝塚市△\修正依頼\"/>
    </mc:Choice>
  </mc:AlternateContent>
  <workbookProtection workbookAlgorithmName="SHA-512" workbookHashValue="E7cPmlZrIH6/lQzV4uoYiWy1752lwtCKVJbIJUq2xoW7kbmymIv2IgZwjEt+2pRs+7uE55PvaGr4mJXeeUnPZA==" workbookSaltValue="GQevELHwtiIEGdo9mcQWS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W10" i="4"/>
  <c r="I10" i="4"/>
  <c r="B10" i="4"/>
  <c r="BB8" i="4"/>
  <c r="AD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<sst xmlns="http://schemas.openxmlformats.org/spreadsheetml/2006/main" count="228" uniqueCount="113">
  <si>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</si>
  <si>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</si>
  <si>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</si>
  <si>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</si>
  <si>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</si>
  <si>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</si>
  <si>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</si>
  <si>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</si>
  <si>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</si>
  <si>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</si>
  <si>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</si>
  <si>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</si>
  <si>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</si>
  <si>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</si>
  <si>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</si>
  <si>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</si>
  <si>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</si>
  <si>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</si>
  <si>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</si>
  <si>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</si>
  <si>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</si>
  <si>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</si>
  <si>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</si>
  <si>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</si>
  <si>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</si>
  <si>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</si>
  <si>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</si>
  <si>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</si>
  <si>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</si>
  <si>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</si>
  <si>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</si>
  <si>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</si>
  <si>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</si>
  <si>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</si>
  <si>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</si>
  <si>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</si>
  <si>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</si>
  <si>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</si>
  <si>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</si>
  <si>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</si>
  <si>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</si>
  <si>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</si>
  <si>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</si>
  <si>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</si>
  <si>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</si>
  <si>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</si>
  <si>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</si>
  <si>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</si>
  <si>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</si>
  <si>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</si>
  <si>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</si>
  <si>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</si>
  <si>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</si>
  <si>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</si>
  <si>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</si>
  <si>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</si>
  <si>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</si>
  <si>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</si>
  <si>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</si>
  <si>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</si>
  <si>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</si>
  <si>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</si>
  <si>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</si>
  <si>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</si>
  <si>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</si>
  <si>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</si>
  <si>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</si>
  <si>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</si>
  <si>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</si>
  <si>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</si>
  <si>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</si>
  <si>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</si>
  <si>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</si>
  <si>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</si>
  <si>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</si>
  <si>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</si>
  <si>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</si>
  <si>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</si>
  <si>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</si>
  <si>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</si>
  <si>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</si>
  <si>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</si>
  <si>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</si>
  <si>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</si>
  <si>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</si>
  <si>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</si>
  <si>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</si>
  <si>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</si>
  <si>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</si>
  <si>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</si>
  <si>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</si>
  <si>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</si>
  <si>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</si>
  <si>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</si>
  <si>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</si>
  <si>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</si>
  <si>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</si>
  <si>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</si>
  <si>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</si>
  <si>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</si>
  <si>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</si>
  <si>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</si>
  <si>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</si>
  <si>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</si>
  <si>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</si>
  <si>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</si>
  <si>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</si>
  <si>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</si>
  <si>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</si>
  <si>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</si>
  <si>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においては、新型コロナウイルス感染症支援策として実施した水道料金の減額により給水収益が大幅に減少したものの、一般会計からの繰入金で全額補てんした結果、最終的には黒字を計上することができた。令和4年4月検針分まで水道料金を減額するものの、減収に対する一般会計からの繰入金は限定的になる見込みで、令和3年度以降は非常に厳しい経営状況になると予想される。新型コロナウイルス感染症の状況を見極めながら、料金改定の議論を進める必要がある。
　施設については、危機管理面で有効で経営的に有利な自己水を維持し、管路についても最新の材料を導入するなど老朽化対策等を実施していく。
　今後は、アセットマネジメントを活用しつつ、水道ビジョンや経営戦略に基づき、適正な料金の検討や計画的な施設の更新に取り組んでいく予定である。</t>
    <phoneticPr fontId="4"/>
  </si>
  <si>
    <t>　施設の更新等の必要度合いを示す有形固定資産減価償却率は、以前は類似団体平均値を上回っていたが、平成27年から平成30年にかけて実施した浄水場の更新事業の結果、平成28年度から類似団体平均値を下回っている。
　管路については、類似団体平均を上回っている管路経年化率は、今後も法定耐用年数を経過するものが増加するため上昇傾向が予測される。令和元年度に作成した施設整備計画に基づき、優先順位等を勘案しながら布設替工事を計画的に進めているが、令和2年度においては、口径の大きい管路の更新を優先していることや年度の繰越があったことなどから、令和元年度に比べて管路更新率は減少している。</t>
    <phoneticPr fontId="4"/>
  </si>
  <si>
    <t>　新型コロナウイルス感染症支援策として、令和2年5月検針分から令和4年4月検針分まで水道料金の基本料金の5割を減額しており、令和2年度の料金回収率は令和元年度より15ポイント以上減少し、また、令和2年度の企業債残高対給水収益比率は令和元年度より60ポイント以上増加した。基本料金の減額により減少した給水収益については、一般会計からの繰入金で全額補てんした結果、経常収支比率は100％以上となったものの、類似団体平均値を下回る状況が続いている。
　こういった状況の中で、自己水と大阪広域水道企業団からの受水のバランスを保ちながら施設の有効活用に努めており、施設利用率及び有収率は、類似団体平均値に比べて高い水準を保っている。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</si>
</sst>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0.87</c:v>
                </c:pt>
                <c:pt idx="1">
                  <c:v>1.05</c:v>
                </c:pt>
                <c:pt idx="2">
                  <c:v>0.66</c:v>
                </c:pt>
                <c:pt idx="3">
                  <c:v>0.76</c:v>
                </c:pt>
                <c:pt idx="4">
                  <c:v>0.44</c:v>
                </c:pt>
              </c:numCache>
            </c:numRef>
          </c:val>
          <c:extLst>
            <c:ext xmlns:c16="http://schemas.microsoft.com/office/drawing/2014/chart" uri="{C3380CC4-5D6E-409C-BE32-E72D297353CC}">
              <c16:uniqueId val="{00000000-70C6-4AF2-804C-1522A6A69C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70C6-4AF2-804C-1522A6A69C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76.239999999999995</c:v>
                </c:pt>
                <c:pt idx="1">
                  <c:v>74.77</c:v>
                </c:pt>
                <c:pt idx="2">
                  <c:v>73.92</c:v>
                </c:pt>
                <c:pt idx="3">
                  <c:v>73.86</c:v>
                </c:pt>
                <c:pt idx="4">
                  <c:v>74.05</c:v>
                </c:pt>
              </c:numCache>
            </c:numRef>
          </c:val>
          <c:extLst>
            <c:ext xmlns:c16="http://schemas.microsoft.com/office/drawing/2014/chart" uri="{C3380CC4-5D6E-409C-BE32-E72D297353CC}">
              <c16:uniqueId val="{00000000-620F-404D-A87B-8FD0835144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620F-404D-A87B-8FD0835144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95.78</c:v>
                </c:pt>
                <c:pt idx="1">
                  <c:v>96.73</c:v>
                </c:pt>
                <c:pt idx="2">
                  <c:v>96.37</c:v>
                </c:pt>
                <c:pt idx="3">
                  <c:v>95.65</c:v>
                </c:pt>
                <c:pt idx="4">
                  <c:v>95.69</c:v>
                </c:pt>
              </c:numCache>
            </c:numRef>
          </c:val>
          <c:extLst>
            <c:ext xmlns:c16="http://schemas.microsoft.com/office/drawing/2014/chart" uri="{C3380CC4-5D6E-409C-BE32-E72D297353CC}">
              <c16:uniqueId val="{00000000-5DDA-4597-BDE2-47EC464B24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5DDA-4597-BDE2-47EC464B24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107.92</c:v>
                </c:pt>
                <c:pt idx="1">
                  <c:v>100.62</c:v>
                </c:pt>
                <c:pt idx="2">
                  <c:v>101.34</c:v>
                </c:pt>
                <c:pt idx="3">
                  <c:v>102.39</c:v>
                </c:pt>
                <c:pt idx="4">
                  <c:v>101.78</c:v>
                </c:pt>
              </c:numCache>
            </c:numRef>
          </c:val>
          <c:extLst>
            <c:ext xmlns:c16="http://schemas.microsoft.com/office/drawing/2014/chart" uri="{C3380CC4-5D6E-409C-BE32-E72D297353CC}">
              <c16:uniqueId val="{00000000-54A6-48DF-9E4A-8DBB3A002C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4A6-48DF-9E4A-8DBB3A002C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44.39</c:v>
                </c:pt>
                <c:pt idx="1">
                  <c:v>42.56</c:v>
                </c:pt>
                <c:pt idx="2">
                  <c:v>43.87</c:v>
                </c:pt>
                <c:pt idx="3">
                  <c:v>45.14</c:v>
                </c:pt>
                <c:pt idx="4">
                  <c:v>45.88</c:v>
                </c:pt>
              </c:numCache>
            </c:numRef>
          </c:val>
          <c:extLst>
            <c:ext xmlns:c16="http://schemas.microsoft.com/office/drawing/2014/chart" uri="{C3380CC4-5D6E-409C-BE32-E72D297353CC}">
              <c16:uniqueId val="{00000000-D9E3-43DD-B0B4-4B9D7DDC72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D9E3-43DD-B0B4-4B9D7DDC72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27.45</c:v>
                </c:pt>
                <c:pt idx="1">
                  <c:v>22.61</c:v>
                </c:pt>
                <c:pt idx="2">
                  <c:v>22.82</c:v>
                </c:pt>
                <c:pt idx="3">
                  <c:v>22.93</c:v>
                </c:pt>
                <c:pt idx="4">
                  <c:v>23.14</c:v>
                </c:pt>
              </c:numCache>
            </c:numRef>
          </c:val>
          <c:extLst>
            <c:ext xmlns:c16="http://schemas.microsoft.com/office/drawing/2014/chart" uri="{C3380CC4-5D6E-409C-BE32-E72D297353CC}">
              <c16:uniqueId val="{00000000-2B4C-42E6-8552-BA1FDFCFC0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2B4C-42E6-8552-BA1FDFCFC0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4C-4D97-B719-FFD96386D9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44C-4D97-B719-FFD96386D9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425.11</c:v>
                </c:pt>
                <c:pt idx="1">
                  <c:v>279.77999999999997</c:v>
                </c:pt>
                <c:pt idx="2">
                  <c:v>477.03</c:v>
                </c:pt>
                <c:pt idx="3">
                  <c:v>511.78</c:v>
                </c:pt>
                <c:pt idx="4">
                  <c:v>450.58</c:v>
                </c:pt>
              </c:numCache>
            </c:numRef>
          </c:val>
          <c:extLst>
            <c:ext xmlns:c16="http://schemas.microsoft.com/office/drawing/2014/chart" uri="{C3380CC4-5D6E-409C-BE32-E72D297353CC}">
              <c16:uniqueId val="{00000000-2E51-4E10-9932-2739C2C12A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E51-4E10-9932-2739C2C12A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186.74</c:v>
                </c:pt>
                <c:pt idx="1">
                  <c:v>272.2</c:v>
                </c:pt>
                <c:pt idx="2">
                  <c:v>277.02999999999997</c:v>
                </c:pt>
                <c:pt idx="3">
                  <c:v>277.05</c:v>
                </c:pt>
                <c:pt idx="4">
                  <c:v>339.79</c:v>
                </c:pt>
              </c:numCache>
            </c:numRef>
          </c:val>
          <c:extLst>
            <c:ext xmlns:c16="http://schemas.microsoft.com/office/drawing/2014/chart" uri="{C3380CC4-5D6E-409C-BE32-E72D297353CC}">
              <c16:uniqueId val="{00000000-59D0-426A-8107-B0CA38EB81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59D0-426A-8107-B0CA38EB81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102.01</c:v>
                </c:pt>
                <c:pt idx="1">
                  <c:v>92.52</c:v>
                </c:pt>
                <c:pt idx="2">
                  <c:v>94.32</c:v>
                </c:pt>
                <c:pt idx="3">
                  <c:v>96.16</c:v>
                </c:pt>
                <c:pt idx="4">
                  <c:v>79.8</c:v>
                </c:pt>
              </c:numCache>
            </c:numRef>
          </c:val>
          <c:extLst>
            <c:ext xmlns:c16="http://schemas.microsoft.com/office/drawing/2014/chart" uri="{C3380CC4-5D6E-409C-BE32-E72D297353CC}">
              <c16:uniqueId val="{00000000-3D2B-4D2E-B06D-1DE78B64F0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D2B-4D2E-B06D-1DE78B64F0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148.32</c:v>
                </c:pt>
                <c:pt idx="1">
                  <c:v>162.07</c:v>
                </c:pt>
                <c:pt idx="2">
                  <c:v>158.97</c:v>
                </c:pt>
                <c:pt idx="3">
                  <c:v>156.04</c:v>
                </c:pt>
                <c:pt idx="4">
                  <c:v>158.69999999999999</c:v>
                </c:pt>
              </c:numCache>
            </c:numRef>
          </c:val>
          <c:extLst>
            <c:ext xmlns:c16="http://schemas.microsoft.com/office/drawing/2014/chart" uri="{C3380CC4-5D6E-409C-BE32-E72D297353CC}">
              <c16:uniqueId val="{00000000-B2EC-4569-915C-4A191CD3ED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2EC-4569-915C-4A191CD3ED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大阪府　貝塚市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4"/>
      <c r="AL8" s="65">
        <f>データ!$R$6</f>
        <v>85120</v>
      </c>
      <c r="AM8" s="65"/>
      <c r="AN8" s="65"/>
      <c r="AO8" s="65"/>
      <c r="AP8" s="65"/>
      <c r="AQ8" s="65"/>
      <c r="AR8" s="65"/>
      <c r="AS8" s="65"/>
      <c r="AT8" s="61">
        <f>データ!$S$6</f>
        <v>43.93</v>
      </c>
      <c r="AU8" s="62"/>
      <c r="AV8" s="62"/>
      <c r="AW8" s="62"/>
      <c r="AX8" s="62"/>
      <c r="AY8" s="62"/>
      <c r="AZ8" s="62"/>
      <c r="BA8" s="62"/>
      <c r="BB8" s="64">
        <f>データ!$T$6</f>
        <v>1937.63</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72.09</v>
      </c>
      <c r="J10" s="62"/>
      <c r="K10" s="62"/>
      <c r="L10" s="62"/>
      <c r="M10" s="62"/>
      <c r="N10" s="62"/>
      <c r="O10" s="63"/>
      <c r="P10" s="64">
        <f>データ!$P$6</f>
        <v>100</v>
      </c>
      <c r="Q10" s="64"/>
      <c r="R10" s="64"/>
      <c r="S10" s="64"/>
      <c r="T10" s="64"/>
      <c r="U10" s="64"/>
      <c r="V10" s="64"/>
      <c r="W10" s="65">
        <f>データ!$Q$6</f>
        <v>2409</v>
      </c>
      <c r="X10" s="65"/>
      <c r="Y10" s="65"/>
      <c r="Z10" s="65"/>
      <c r="AA10" s="65"/>
      <c r="AB10" s="65"/>
      <c r="AC10" s="65"/>
      <c r="AD10" s="2"/>
      <c r="AE10" s="2"/>
      <c r="AF10" s="2"/>
      <c r="AG10" s="2"/>
      <c r="AH10" s="4"/>
      <c r="AI10" s="4"/>
      <c r="AJ10" s="4"/>
      <c r="AK10" s="4"/>
      <c r="AL10" s="65">
        <f>データ!$U$6</f>
        <v>84742</v>
      </c>
      <c r="AM10" s="65"/>
      <c r="AN10" s="65"/>
      <c r="AO10" s="65"/>
      <c r="AP10" s="65"/>
      <c r="AQ10" s="65"/>
      <c r="AR10" s="65"/>
      <c r="AS10" s="65"/>
      <c r="AT10" s="61">
        <f>データ!$V$6</f>
        <v>25.9</v>
      </c>
      <c r="AU10" s="62"/>
      <c r="AV10" s="62"/>
      <c r="AW10" s="62"/>
      <c r="AX10" s="62"/>
      <c r="AY10" s="62"/>
      <c r="AZ10" s="62"/>
      <c r="BA10" s="62"/>
      <c r="BB10" s="64">
        <f>データ!$W$6</f>
        <v>3271.89</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iLKpYNFpD+F2tt/1kZAixIPeWaH9/ZbSGwJ4Lv9vTdGl6vIqSsanvjQKbMsmLwnq/E+4MJ7E4j4jgX5YPCSrw==" saltValue="PUs1zY+EVnm7DiJWGN/S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272086</v>
      </c>
      <c r="D6" s="34">
        <f t="shared" si="3"/>
        <v>46</v>
      </c>
      <c r="E6" s="34">
        <f t="shared" si="3"/>
        <v>1</v>
      </c>
      <c r="F6" s="34">
        <f t="shared" si="3"/>
        <v>0</v>
      </c>
      <c r="G6" s="34">
        <f t="shared" si="3"/>
        <v>1</v>
      </c>
      <c r="H6" s="34" t="str">
        <f t="shared" si="3"/>
        <v>大阪府　貝塚市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72.09</v>
      </c>
      <c r="P6" s="35">
        <f t="shared" si="3"/>
        <v>100</v>
      </c>
      <c r="Q6" s="35">
        <f t="shared" si="3"/>
        <v>2409</v>
      </c>
      <c r="R6" s="35">
        <f t="shared" si="3"/>
        <v>85120</v>
      </c>
      <c r="S6" s="35">
        <f t="shared" si="3"/>
        <v>43.93</v>
      </c>
      <c r="T6" s="35">
        <f t="shared" si="3"/>
        <v>1937.63</v>
      </c>
      <c r="U6" s="35">
        <f t="shared" si="3"/>
        <v>84742</v>
      </c>
      <c r="V6" s="35">
        <f t="shared" si="3"/>
        <v>25.9</v>
      </c>
      <c r="W6" s="35">
        <f t="shared" si="3"/>
        <v>3271.89</v>
      </c>
      <c r="X6" s="36">
        <f>IF(X7="",NA(),X7)</f>
        <v>107.92</v>
      </c>
      <c r="Y6" s="36">
        <f t="shared" ref="Y6:AG6" si="4">IF(Y7="",NA(),Y7)</f>
        <v>100.62</v>
      </c>
      <c r="Z6" s="36">
        <f t="shared" si="4"/>
        <v>101.34</v>
      </c>
      <c r="AA6" s="36">
        <f t="shared" si="4"/>
        <v>102.39</v>
      </c>
      <c r="AB6" s="36">
        <f t="shared" si="4"/>
        <v>101.78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425.11</v>
      </c>
      <c r="AU6" s="36">
        <f t="shared" ref="AU6:BC6" si="6">IF(AU7="",NA(),AU7)</f>
        <v>279.77999999999997</v>
      </c>
      <c r="AV6" s="36">
        <f t="shared" si="6"/>
        <v>477.03</v>
      </c>
      <c r="AW6" s="36">
        <f t="shared" si="6"/>
        <v>511.78</v>
      </c>
      <c r="AX6" s="36">
        <f t="shared" si="6"/>
        <v>450.58</v>
      </c>
      <c r="AY6" s="36">
        <f t="shared" si="6"/>
        <v>357.82</v>
      </c>
      <c r="AZ6" s="36">
        <f t="shared" si="6"/>
        <v>355.5</v>
      </c>
      <c r="BA6" s="36">
        <f t="shared" si="6"/>
        <v>349.83</v>
      </c>
      <c r="BB6" s="36">
        <f t="shared" si="6"/>
        <v>360.86</v>
      </c>
      <c r="BC6" s="36">
        <f t="shared" si="6"/>
        <v>350.79</v>
      </c>
      <c r="BD6" s="35" t="str">
        <f>IF(BD7="","",IF(BD7="-","【-】","【"&amp;SUBSTITUTE(TEXT(BD7,"#,##0.00"),"-","△")&amp;"】"))</f>
        <v>【260.31】</v>
      </c>
      <c r="BE6" s="36">
        <f>IF(BE7="",NA(),BE7)</f>
        <v>186.74</v>
      </c>
      <c r="BF6" s="36">
        <f t="shared" ref="BF6:BN6" si="7">IF(BF7="",NA(),BF7)</f>
        <v>272.2</v>
      </c>
      <c r="BG6" s="36">
        <f t="shared" si="7"/>
        <v>277.02999999999997</v>
      </c>
      <c r="BH6" s="36">
        <f t="shared" si="7"/>
        <v>277.05</v>
      </c>
      <c r="BI6" s="36">
        <f t="shared" si="7"/>
        <v>339.79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102.01</v>
      </c>
      <c r="BQ6" s="36">
        <f t="shared" ref="BQ6:BY6" si="8">IF(BQ7="",NA(),BQ7)</f>
        <v>92.52</v>
      </c>
      <c r="BR6" s="36">
        <f t="shared" si="8"/>
        <v>94.32</v>
      </c>
      <c r="BS6" s="36">
        <f t="shared" si="8"/>
        <v>96.16</v>
      </c>
      <c r="BT6" s="36">
        <f t="shared" si="8"/>
        <v>79.8</v>
      </c>
      <c r="BU6" s="36">
        <f t="shared" si="8"/>
        <v>106.01</v>
      </c>
      <c r="BV6" s="36">
        <f t="shared" si="8"/>
        <v>104.57</v>
      </c>
      <c r="BW6" s="36">
        <f t="shared" si="8"/>
        <v>103.54</v>
      </c>
      <c r="BX6" s="36">
        <f t="shared" si="8"/>
        <v>103.32</v>
      </c>
      <c r="BY6" s="36">
        <f t="shared" si="8"/>
        <v>100.85</v>
      </c>
      <c r="BZ6" s="35" t="str">
        <f>IF(BZ7="","",IF(BZ7="-","【-】","【"&amp;SUBSTITUTE(TEXT(BZ7,"#,##0.00"),"-","△")&amp;"】"))</f>
        <v>【100.05】</v>
      </c>
      <c r="CA6" s="36">
        <f>IF(CA7="",NA(),CA7)</f>
        <v>148.32</v>
      </c>
      <c r="CB6" s="36">
        <f t="shared" ref="CB6:CJ6" si="9">IF(CB7="",NA(),CB7)</f>
        <v>162.07</v>
      </c>
      <c r="CC6" s="36">
        <f t="shared" si="9"/>
        <v>158.97</v>
      </c>
      <c r="CD6" s="36">
        <f t="shared" si="9"/>
        <v>156.04</v>
      </c>
      <c r="CE6" s="36">
        <f t="shared" si="9"/>
        <v>158.69999999999999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76.239999999999995</v>
      </c>
      <c r="CM6" s="36">
        <f t="shared" ref="CM6:CU6" si="10">IF(CM7="",NA(),CM7)</f>
        <v>74.77</v>
      </c>
      <c r="CN6" s="36">
        <f t="shared" si="10"/>
        <v>73.92</v>
      </c>
      <c r="CO6" s="36">
        <f t="shared" si="10"/>
        <v>73.86</v>
      </c>
      <c r="CP6" s="36">
        <f t="shared" si="10"/>
        <v>74.05</v>
      </c>
      <c r="CQ6" s="36">
        <f t="shared" si="10"/>
        <v>59.11</v>
      </c>
      <c r="CR6" s="36">
        <f t="shared" si="10"/>
        <v>59.74</v>
      </c>
      <c r="CS6" s="36">
        <f t="shared" si="10"/>
        <v>59.46</v>
      </c>
      <c r="CT6" s="36">
        <f t="shared" si="10"/>
        <v>59.51</v>
      </c>
      <c r="CU6" s="36">
        <f t="shared" si="10"/>
        <v>59.91</v>
      </c>
      <c r="CV6" s="35" t="str">
        <f>IF(CV7="","",IF(CV7="-","【-】","【"&amp;SUBSTITUTE(TEXT(CV7,"#,##0.00"),"-","△")&amp;"】"))</f>
        <v>【60.69】</v>
      </c>
      <c r="CW6" s="36">
        <f>IF(CW7="",NA(),CW7)</f>
        <v>95.78</v>
      </c>
      <c r="CX6" s="36">
        <f t="shared" ref="CX6:DF6" si="11">IF(CX7="",NA(),CX7)</f>
        <v>96.73</v>
      </c>
      <c r="CY6" s="36">
        <f t="shared" si="11"/>
        <v>96.37</v>
      </c>
      <c r="CZ6" s="36">
        <f t="shared" si="11"/>
        <v>95.65</v>
      </c>
      <c r="DA6" s="36">
        <f t="shared" si="11"/>
        <v>95.69</v>
      </c>
      <c r="DB6" s="36">
        <f t="shared" si="11"/>
        <v>87.91</v>
      </c>
      <c r="DC6" s="36">
        <f t="shared" si="11"/>
        <v>87.28</v>
      </c>
      <c r="DD6" s="36">
        <f t="shared" si="11"/>
        <v>87.41</v>
      </c>
      <c r="DE6" s="36">
        <f t="shared" si="11"/>
        <v>87.08</v>
      </c>
      <c r="DF6" s="36">
        <f t="shared" si="11"/>
        <v>87.26</v>
      </c>
      <c r="DG6" s="35" t="str">
        <f>IF(DG7="","",IF(DG7="-","【-】","【"&amp;SUBSTITUTE(TEXT(DG7,"#,##0.00"),"-","△")&amp;"】"))</f>
        <v>【89.82】</v>
      </c>
      <c r="DH6" s="36">
        <f>IF(DH7="",NA(),DH7)</f>
        <v>44.39</v>
      </c>
      <c r="DI6" s="36">
        <f t="shared" ref="DI6:DQ6" si="12">IF(DI7="",NA(),DI7)</f>
        <v>42.56</v>
      </c>
      <c r="DJ6" s="36">
        <f t="shared" si="12"/>
        <v>43.87</v>
      </c>
      <c r="DK6" s="36">
        <f t="shared" si="12"/>
        <v>45.14</v>
      </c>
      <c r="DL6" s="36">
        <f t="shared" si="12"/>
        <v>45.88</v>
      </c>
      <c r="DM6" s="36">
        <f t="shared" si="12"/>
        <v>46.88</v>
      </c>
      <c r="DN6" s="36">
        <f t="shared" si="12"/>
        <v>46.94</v>
      </c>
      <c r="DO6" s="36">
        <f t="shared" si="12"/>
        <v>47.62</v>
      </c>
      <c r="DP6" s="36">
        <f t="shared" si="12"/>
        <v>48.55</v>
      </c>
      <c r="DQ6" s="36">
        <f t="shared" si="12"/>
        <v>49.2</v>
      </c>
      <c r="DR6" s="35" t="str">
        <f>IF(DR7="","",IF(DR7="-","【-】","【"&amp;SUBSTITUTE(TEXT(DR7,"#,##0.00"),"-","△")&amp;"】"))</f>
        <v>【50.19】</v>
      </c>
      <c r="DS6" s="36">
        <f>IF(DS7="",NA(),DS7)</f>
        <v>27.45</v>
      </c>
      <c r="DT6" s="36">
        <f t="shared" ref="DT6:EB6" si="13">IF(DT7="",NA(),DT7)</f>
        <v>22.61</v>
      </c>
      <c r="DU6" s="36">
        <f t="shared" si="13"/>
        <v>22.82</v>
      </c>
      <c r="DV6" s="36">
        <f t="shared" si="13"/>
        <v>22.93</v>
      </c>
      <c r="DW6" s="36">
        <f t="shared" si="13"/>
        <v>23.14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0.87</v>
      </c>
      <c r="EE6" s="36">
        <f t="shared" ref="EE6:EM6" si="14">IF(EE7="",NA(),EE7)</f>
        <v>1.05</v>
      </c>
      <c r="EF6" s="36">
        <f t="shared" si="14"/>
        <v>0.66</v>
      </c>
      <c r="EG6" s="36">
        <f t="shared" si="14"/>
        <v>0.76</v>
      </c>
      <c r="EH6" s="36">
        <f t="shared" si="14"/>
        <v>0.44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272086</v>
      </c>
      <c r="D7" s="38">
        <v>46</v>
      </c>
      <c r="E7" s="38">
        <v>1</v>
      </c>
      <c r="F7" s="38">
        <v>0</v>
      </c>
      <c r="G7" s="38">
        <v>1</v>
      </c>
      <c r="H7" s="38" t="s">
        <v>93</v>
      </c>
      <c r="I7" s="38" t="s">
        <v>94</v>
      </c>
      <c r="J7" s="38" t="s">
        <v>95</v>
      </c>
      <c r="K7" s="38" t="s">
        <v>96</v>
      </c>
      <c r="L7" s="38" t="s">
        <v>97</v>
      </c>
      <c r="M7" s="38" t="s">
        <v>98</v>
      </c>
      <c r="N7" s="39" t="s">
        <v>99</v>
      </c>
      <c r="O7" s="39">
        <v>72.09</v>
      </c>
      <c r="P7" s="39">
        <v>100</v>
      </c>
      <c r="Q7" s="39">
        <v>2409</v>
      </c>
      <c r="R7" s="39">
        <v>85120</v>
      </c>
      <c r="S7" s="39">
        <v>43.93</v>
      </c>
      <c r="T7" s="39">
        <v>1937.63</v>
      </c>
      <c r="U7" s="39">
        <v>84742</v>
      </c>
      <c r="V7" s="39">
        <v>25.9</v>
      </c>
      <c r="W7" s="39">
        <v>3271.89</v>
      </c>
      <c r="X7" s="39">
        <v>107.92</v>
      </c>
      <c r="Y7" s="39">
        <v>100.62</v>
      </c>
      <c r="Z7" s="39">
        <v>101.34</v>
      </c>
      <c r="AA7" s="39">
        <v>102.39</v>
      </c>
      <c r="AB7" s="39">
        <v>101.78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425.11</v>
      </c>
      <c r="AU7" s="39">
        <v>279.77999999999997</v>
      </c>
      <c r="AV7" s="39">
        <v>477.03</v>
      </c>
      <c r="AW7" s="39">
        <v>511.78</v>
      </c>
      <c r="AX7" s="39">
        <v>450.58</v>
      </c>
      <c r="AY7" s="39">
        <v>357.82</v>
      </c>
      <c r="AZ7" s="39">
        <v>355.5</v>
      </c>
      <c r="BA7" s="39">
        <v>349.83</v>
      </c>
      <c r="BB7" s="39">
        <v>360.86</v>
      </c>
      <c r="BC7" s="39">
        <v>350.79</v>
      </c>
      <c r="BD7" s="39">
        <v>260.31</v>
      </c>
      <c r="BE7" s="39">
        <v>186.74</v>
      </c>
      <c r="BF7" s="39">
        <v>272.2</v>
      </c>
      <c r="BG7" s="39">
        <v>277.02999999999997</v>
      </c>
      <c r="BH7" s="39">
        <v>277.05</v>
      </c>
      <c r="BI7" s="39">
        <v>339.79</v>
      </c>
      <c r="BJ7" s="39">
        <v>307.45999999999998</v>
      </c>
      <c r="BK7" s="39">
        <v>312.58</v>
      </c>
      <c r="BL7" s="39">
        <v>314.87</v>
      </c>
      <c r="BM7" s="39">
        <v>309.27999999999997</v>
      </c>
      <c r="BN7" s="39">
        <v>322.92</v>
      </c>
      <c r="BO7" s="39">
        <v>275.67</v>
      </c>
      <c r="BP7" s="39">
        <v>102.01</v>
      </c>
      <c r="BQ7" s="39">
        <v>92.52</v>
      </c>
      <c r="BR7" s="39">
        <v>94.32</v>
      </c>
      <c r="BS7" s="39">
        <v>96.16</v>
      </c>
      <c r="BT7" s="39">
        <v>79.8</v>
      </c>
      <c r="BU7" s="39">
        <v>106.01</v>
      </c>
      <c r="BV7" s="39">
        <v>104.57</v>
      </c>
      <c r="BW7" s="39">
        <v>103.54</v>
      </c>
      <c r="BX7" s="39">
        <v>103.32</v>
      </c>
      <c r="BY7" s="39">
        <v>100.85</v>
      </c>
      <c r="BZ7" s="39">
        <v>100.05</v>
      </c>
      <c r="CA7" s="39">
        <v>148.32</v>
      </c>
      <c r="CB7" s="39">
        <v>162.07</v>
      </c>
      <c r="CC7" s="39">
        <v>158.97</v>
      </c>
      <c r="CD7" s="39">
        <v>156.04</v>
      </c>
      <c r="CE7" s="39">
        <v>158.69999999999999</v>
      </c>
      <c r="CF7" s="39">
        <v>162.24</v>
      </c>
      <c r="CG7" s="39">
        <v>165.47</v>
      </c>
      <c r="CH7" s="39">
        <v>167.46</v>
      </c>
      <c r="CI7" s="39">
        <v>168.56</v>
      </c>
      <c r="CJ7" s="39">
        <v>167.1</v>
      </c>
      <c r="CK7" s="39">
        <v>166.4</v>
      </c>
      <c r="CL7" s="39">
        <v>76.239999999999995</v>
      </c>
      <c r="CM7" s="39">
        <v>74.77</v>
      </c>
      <c r="CN7" s="39">
        <v>73.92</v>
      </c>
      <c r="CO7" s="39">
        <v>73.86</v>
      </c>
      <c r="CP7" s="39">
        <v>74.05</v>
      </c>
      <c r="CQ7" s="39">
        <v>59.11</v>
      </c>
      <c r="CR7" s="39">
        <v>59.74</v>
      </c>
      <c r="CS7" s="39">
        <v>59.46</v>
      </c>
      <c r="CT7" s="39">
        <v>59.51</v>
      </c>
      <c r="CU7" s="39">
        <v>59.91</v>
      </c>
      <c r="CV7" s="39">
        <v>60.69</v>
      </c>
      <c r="CW7" s="39">
        <v>95.78</v>
      </c>
      <c r="CX7" s="39">
        <v>96.73</v>
      </c>
      <c r="CY7" s="39">
        <v>96.37</v>
      </c>
      <c r="CZ7" s="39">
        <v>95.65</v>
      </c>
      <c r="DA7" s="39">
        <v>95.69</v>
      </c>
      <c r="DB7" s="39">
        <v>87.91</v>
      </c>
      <c r="DC7" s="39">
        <v>87.28</v>
      </c>
      <c r="DD7" s="39">
        <v>87.41</v>
      </c>
      <c r="DE7" s="39">
        <v>87.08</v>
      </c>
      <c r="DF7" s="39">
        <v>87.26</v>
      </c>
      <c r="DG7" s="39">
        <v>89.82</v>
      </c>
      <c r="DH7" s="39">
        <v>44.39</v>
      </c>
      <c r="DI7" s="39">
        <v>42.56</v>
      </c>
      <c r="DJ7" s="39">
        <v>43.87</v>
      </c>
      <c r="DK7" s="39">
        <v>45.14</v>
      </c>
      <c r="DL7" s="39">
        <v>45.88</v>
      </c>
      <c r="DM7" s="39">
        <v>46.88</v>
      </c>
      <c r="DN7" s="39">
        <v>46.94</v>
      </c>
      <c r="DO7" s="39">
        <v>47.62</v>
      </c>
      <c r="DP7" s="39">
        <v>48.55</v>
      </c>
      <c r="DQ7" s="39">
        <v>49.2</v>
      </c>
      <c r="DR7" s="39">
        <v>50.19</v>
      </c>
      <c r="DS7" s="39">
        <v>27.45</v>
      </c>
      <c r="DT7" s="39">
        <v>22.61</v>
      </c>
      <c r="DU7" s="39">
        <v>22.82</v>
      </c>
      <c r="DV7" s="39">
        <v>22.93</v>
      </c>
      <c r="DW7" s="39">
        <v>23.14</v>
      </c>
      <c r="DX7" s="39">
        <v>13.39</v>
      </c>
      <c r="DY7" s="39">
        <v>14.48</v>
      </c>
      <c r="DZ7" s="39">
        <v>16.27</v>
      </c>
      <c r="EA7" s="39">
        <v>17.11</v>
      </c>
      <c r="EB7" s="39">
        <v>18.329999999999998</v>
      </c>
      <c r="EC7" s="39">
        <v>20.63</v>
      </c>
      <c r="ED7" s="39">
        <v>0.87</v>
      </c>
      <c r="EE7" s="39">
        <v>1.05</v>
      </c>
      <c r="EF7" s="39">
        <v>0.66</v>
      </c>
      <c r="EG7" s="39">
        <v>0.76</v>
      </c>
      <c r="EH7" s="39">
        <v>0.44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上下水道総務課</dc:creator>
  <cp:lastModifiedBy> </cp:lastModifiedBy>
  <dcterms:created xsi:type="dcterms:W3CDTF">2022-02-02T08:00:30Z</dcterms:created>
  <dcterms:modified xsi:type="dcterms:W3CDTF">2022-02-03T05:11:37Z</dcterms:modified>
</cp:coreProperties>
</file>