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8 高槻市△\"/>
    </mc:Choice>
  </mc:AlternateContent>
  <workbookProtection workbookAlgorithmName="SHA-512" workbookHashValue="77u9nrWl4Jyfle+yMUou+a+9cMLQ0kIX6i1HRz1+DViYoFnjw9yF7rFnePu1PwbUMprdqkL0tkSV+uQdmJ7gEQ==" workbookSaltValue="MlkPouy3/78R1kut0itaF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<sst xmlns="http://schemas.openxmlformats.org/spreadsheetml/2006/main" count="236" uniqueCount="118">
  <si>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</si>
  <si>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</si>
  <si>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</si>
  <si>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</si>
  <si>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</si>
  <si>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</si>
  <si>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</si>
  <si>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</si>
  <si>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</si>
  <si>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</si>
  <si>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</si>
  <si>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</si>
  <si>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</si>
  <si>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</si>
  <si>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</si>
  <si>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</si>
  <si>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</si>
  <si>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</si>
  <si>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</si>
  <si>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</si>
  <si>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</si>
  <si>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</si>
  <si>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</si>
  <si>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</si>
  <si>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</si>
  <si>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</si>
  <si>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</si>
  <si>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</si>
  <si>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</si>
  <si>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</si>
  <si>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</si>
  <si>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</si>
  <si>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</si>
  <si>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</si>
  <si>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</si>
  <si>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</si>
  <si>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</si>
  <si>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</si>
  <si>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</si>
  <si>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</si>
  <si>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</si>
  <si>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</si>
  <si>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</si>
  <si>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</si>
  <si>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</si>
  <si>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</si>
  <si>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</si>
  <si>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</si>
  <si>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</si>
  <si>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</si>
  <si>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</si>
  <si>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</si>
  <si>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</si>
  <si>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</si>
  <si>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</si>
  <si>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</si>
  <si>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</si>
  <si>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</si>
  <si>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</si>
  <si>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</si>
  <si>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</si>
  <si>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</si>
  <si>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</si>
  <si>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</si>
  <si>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</si>
  <si>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</si>
  <si>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</si>
  <si>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</si>
  <si>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</si>
  <si>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</si>
  <si>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</si>
  <si>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</si>
  <si>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</si>
  <si>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</si>
  <si>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</si>
  <si>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</si>
  <si>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</si>
  <si>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</si>
  <si>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</si>
  <si>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</si>
  <si>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</si>
  <si>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</si>
  <si>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</si>
  <si>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</si>
  <si>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</si>
  <si>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</si>
  <si>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</si>
  <si>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</si>
  <si>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</si>
  <si>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</si>
  <si>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</si>
  <si>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</si>
  <si>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</si>
  <si>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</si>
  <si>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</si>
  <si>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</si>
  <si>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</si>
  <si>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</si>
  <si>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</si>
  <si>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</si>
  <si>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</si>
  <si>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</si>
  <si>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</si>
  <si>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</si>
  <si>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</si>
  <si>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</si>
  <si>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</si>
  <si>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</si>
  <si>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</si>
  <si>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</si>
  <si>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</si>
  <si>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</si>
  <si>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</si>
  <si>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</si>
  <si>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</si>
  <si>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類似団体平均値よりも高い④企業債残高対事業規模比率については、企業債残高が年々減少することにより、改善している。
　汚水に係る下水道整備は概成を迎えているが、下水道施設の老朽化対策や災害リスクなどに伴う事業費の増大が見込まれる。その一方で、人口減少や節水意識の高まり等により使用料収入は減少傾向にある。
　このような厳しい経営環境をふまえ、平成29年度より「高槻市下水道等事業経営計画」（経営戦略）に基づき、効率的で持続可能な経営に取り組んでいる。また、平成30年度より「高槻市下水道施設ストックマネジメント計画」を開始し、この計画に基づき、予防保全型の維持管理や施設の長寿命化対策を行うことでコストの縮減を図っていく。
　</t>
    <rPh sb="5" eb="8">
      <t>ヘイキンチ</t>
    </rPh>
    <rPh sb="14" eb="16">
      <t>キギョウ</t>
    </rPh>
    <rPh sb="59" eb="61">
      <t>オスイ</t>
    </rPh>
    <rPh sb="62" eb="63">
      <t>カカ</t>
    </rPh>
    <rPh sb="64" eb="67">
      <t>ゲスイドウ</t>
    </rPh>
    <rPh sb="67" eb="69">
      <t>セイビ</t>
    </rPh>
    <rPh sb="70" eb="71">
      <t>オオム</t>
    </rPh>
    <rPh sb="73" eb="74">
      <t>ムカ</t>
    </rPh>
    <rPh sb="80" eb="83">
      <t>ゲスイドウ</t>
    </rPh>
    <rPh sb="83" eb="85">
      <t>シセツ</t>
    </rPh>
    <rPh sb="86" eb="89">
      <t>ロウキュウカ</t>
    </rPh>
    <rPh sb="89" eb="91">
      <t>タイサク</t>
    </rPh>
    <rPh sb="92" eb="94">
      <t>サイガイ</t>
    </rPh>
    <rPh sb="100" eb="101">
      <t>トモナ</t>
    </rPh>
    <rPh sb="102" eb="104">
      <t>ジギョウ</t>
    </rPh>
    <rPh sb="117" eb="119">
      <t>イッポウ</t>
    </rPh>
    <rPh sb="121" eb="123">
      <t>ジンコウ</t>
    </rPh>
    <rPh sb="123" eb="125">
      <t>ゲンショウ</t>
    </rPh>
    <rPh sb="126" eb="128">
      <t>セッスイ</t>
    </rPh>
    <rPh sb="128" eb="130">
      <t>イシキ</t>
    </rPh>
    <rPh sb="131" eb="132">
      <t>タカ</t>
    </rPh>
    <rPh sb="134" eb="135">
      <t>ナド</t>
    </rPh>
    <rPh sb="138" eb="140">
      <t>シヨウ</t>
    </rPh>
    <rPh sb="140" eb="141">
      <t>リョウ</t>
    </rPh>
    <rPh sb="141" eb="143">
      <t>シュウニュウ</t>
    </rPh>
    <rPh sb="144" eb="146">
      <t>ゲンショウ</t>
    </rPh>
    <rPh sb="146" eb="148">
      <t>ケイコウ</t>
    </rPh>
    <rPh sb="159" eb="160">
      <t>キビ</t>
    </rPh>
    <rPh sb="162" eb="164">
      <t>ケイエイ</t>
    </rPh>
    <rPh sb="164" eb="166">
      <t>カンキョウ</t>
    </rPh>
    <rPh sb="171" eb="173">
      <t>ヘイセイ</t>
    </rPh>
    <rPh sb="175" eb="177">
      <t>ネンド</t>
    </rPh>
    <rPh sb="180" eb="183">
      <t>タカツキシ</t>
    </rPh>
    <rPh sb="195" eb="197">
      <t>ケイエイ</t>
    </rPh>
    <rPh sb="197" eb="199">
      <t>センリャク</t>
    </rPh>
    <rPh sb="201" eb="202">
      <t>モト</t>
    </rPh>
    <rPh sb="217" eb="218">
      <t>ト</t>
    </rPh>
    <rPh sb="219" eb="220">
      <t>ク</t>
    </rPh>
    <rPh sb="237" eb="240">
      <t>タカツキシ</t>
    </rPh>
    <rPh sb="243" eb="245">
      <t>シセツ</t>
    </rPh>
    <rPh sb="259" eb="261">
      <t>カイシ</t>
    </rPh>
    <rPh sb="268" eb="269">
      <t>モト</t>
    </rPh>
    <rPh sb="272" eb="274">
      <t>ヨボウ</t>
    </rPh>
    <rPh sb="274" eb="276">
      <t>ホゼン</t>
    </rPh>
    <rPh sb="293" eb="294">
      <t>オコナ</t>
    </rPh>
    <rPh sb="302" eb="304">
      <t>シュクゲン</t>
    </rPh>
    <rPh sb="305" eb="306">
      <t>ハカ</t>
    </rPh>
    <phoneticPr fontId="4"/>
  </si>
  <si>
    <t xml:space="preserve">　平成28年度に公営企業法適用（一部適用）後、5回目の決算である。令和元年度と比較して、③流動比率は手元資金の増加及び企業債の減少により、7.42ポイント増加し、④企業債残高対事業規模比率は企業債の減少により、66.28ポイント改善した。しかしながら、類似団体平均値と比較すると、依然として、③流動比率は低く、④企業債残高対事業規模比率はやや高い。また、令和元年度と比較して、⑤経費回収率は1.44ポイント増加し、⑥汚水処理原価は3.49円減少しており、経営の効率性はわずかに向上している。
　なお、④企業債残高対事業規模比率が高いのは、本市の下水道整備のピークが昭和60年頃で類似団体よりも遅く、当時の企業債の残債が残っている事が原因である。また、③流動比率が低いのは、前述の企業債の残高が相応にあり、流動負債に含まれる企業債の金額が流動資産を超えているためである。
⑥汚水処理原価が減少しているのは、企業債残高の減少により、汚水処理にかかる経費も減少しているためであり、これに連動して⑤経費回収率は徐々に増加している。
</t>
    <rPh sb="1" eb="3">
      <t>ヘイセイ</t>
    </rPh>
    <rPh sb="5" eb="7">
      <t>ネンド</t>
    </rPh>
    <rPh sb="21" eb="22">
      <t>ゴ</t>
    </rPh>
    <rPh sb="24" eb="26">
      <t>カイメ</t>
    </rPh>
    <rPh sb="33" eb="35">
      <t>レイワ</t>
    </rPh>
    <rPh sb="35" eb="36">
      <t>ゲン</t>
    </rPh>
    <rPh sb="36" eb="38">
      <t>ネンド</t>
    </rPh>
    <rPh sb="39" eb="41">
      <t>ヒカク</t>
    </rPh>
    <rPh sb="45" eb="47">
      <t>リュウドウ</t>
    </rPh>
    <rPh sb="47" eb="49">
      <t>ヒリツ</t>
    </rPh>
    <rPh sb="50" eb="52">
      <t>テモト</t>
    </rPh>
    <rPh sb="52" eb="54">
      <t>シキン</t>
    </rPh>
    <rPh sb="55" eb="57">
      <t>ゾウカ</t>
    </rPh>
    <rPh sb="57" eb="58">
      <t>オヨ</t>
    </rPh>
    <rPh sb="77" eb="79">
      <t>ゾウカ</t>
    </rPh>
    <rPh sb="82" eb="84">
      <t>キギョウ</t>
    </rPh>
    <rPh sb="84" eb="85">
      <t>サイ</t>
    </rPh>
    <rPh sb="85" eb="87">
      <t>ザンダカ</t>
    </rPh>
    <rPh sb="87" eb="88">
      <t>タイ</t>
    </rPh>
    <rPh sb="88" eb="90">
      <t>ジギョウ</t>
    </rPh>
    <rPh sb="90" eb="92">
      <t>キボ</t>
    </rPh>
    <rPh sb="92" eb="94">
      <t>ヒリツ</t>
    </rPh>
    <rPh sb="95" eb="97">
      <t>キギョウ</t>
    </rPh>
    <rPh sb="97" eb="98">
      <t>サイ</t>
    </rPh>
    <rPh sb="99" eb="101">
      <t>ゲンショウ</t>
    </rPh>
    <rPh sb="114" eb="116">
      <t>カイゼン</t>
    </rPh>
    <rPh sb="130" eb="133">
      <t>ヘイキンチ</t>
    </rPh>
    <rPh sb="140" eb="142">
      <t>イゼン</t>
    </rPh>
    <rPh sb="152" eb="153">
      <t>ヒク</t>
    </rPh>
    <rPh sb="171" eb="172">
      <t>タカ</t>
    </rPh>
    <rPh sb="212" eb="214">
      <t>ゲンカ</t>
    </rPh>
    <rPh sb="269" eb="270">
      <t>ホン</t>
    </rPh>
    <rPh sb="270" eb="271">
      <t>シ</t>
    </rPh>
    <rPh sb="272" eb="275">
      <t>ゲスイドウ</t>
    </rPh>
    <rPh sb="275" eb="277">
      <t>セイビ</t>
    </rPh>
    <rPh sb="289" eb="291">
      <t>ルイジ</t>
    </rPh>
    <rPh sb="291" eb="293">
      <t>ダンタイ</t>
    </rPh>
    <rPh sb="296" eb="297">
      <t>オソ</t>
    </rPh>
    <rPh sb="299" eb="301">
      <t>トウジ</t>
    </rPh>
    <rPh sb="302" eb="304">
      <t>キギョウ</t>
    </rPh>
    <rPh sb="304" eb="305">
      <t>サイ</t>
    </rPh>
    <rPh sb="306" eb="308">
      <t>ザンサイ</t>
    </rPh>
    <rPh sb="309" eb="310">
      <t>ノコ</t>
    </rPh>
    <rPh sb="314" eb="315">
      <t>コト</t>
    </rPh>
    <rPh sb="316" eb="318">
      <t>ゲンイン</t>
    </rPh>
    <rPh sb="390" eb="392">
      <t>ゲンカ</t>
    </rPh>
    <rPh sb="402" eb="404">
      <t>キギョウ</t>
    </rPh>
    <rPh sb="404" eb="405">
      <t>サイ</t>
    </rPh>
    <rPh sb="405" eb="407">
      <t>ザンダカ</t>
    </rPh>
    <rPh sb="408" eb="410">
      <t>ゲンショウ</t>
    </rPh>
    <rPh sb="414" eb="416">
      <t>オスイ</t>
    </rPh>
    <rPh sb="416" eb="418">
      <t>ショリ</t>
    </rPh>
    <rPh sb="422" eb="424">
      <t>ケイヒ</t>
    </rPh>
    <rPh sb="425" eb="427">
      <t>ゲンショウ</t>
    </rPh>
    <rPh sb="440" eb="442">
      <t>レンドウ</t>
    </rPh>
    <rPh sb="451" eb="453">
      <t>ジョジョ</t>
    </rPh>
    <rPh sb="454" eb="456">
      <t>ゾウカ</t>
    </rPh>
    <phoneticPr fontId="4"/>
  </si>
  <si>
    <t>　令和元年度と比較して、①有形固定資産減価償却率は3.16ポイント増加し、②管渠老朽化率は耐用年数を超えた管渠の増加により0.19ポイント増加した。
　類似団体平均値と比較すると①有形固定資産減価償却率、②管渠老朽化率及び③管渠改善率は令和元年度と同様に低い。
　①有形固定資産償却率が低いのは、法適用後5年しか経過しておらず、既に法適用していた類似団体と比較して決算書上償却が進んでいないためである。また、②管渠老朽化率及び③管渠改善率が低いのは、本市の公共下水道整備のピークが昭和60年頃であり、類似団体よりも遅いためである。
　③管渠改善率は0.01%となっているが、平成30年度より「高槻市下水道施設ストックマネジメント計画」に基づき、管路施設の巡視点検やマンホール蓋の更新工事を実施する等施設の長寿命化対策を行っている。
　</t>
    <rPh sb="33" eb="35">
      <t>ゾウカ</t>
    </rPh>
    <rPh sb="53" eb="55">
      <t>カンキョ</t>
    </rPh>
    <rPh sb="56" eb="58">
      <t>ゾウカ</t>
    </rPh>
    <rPh sb="69" eb="71">
      <t>ゾウカ</t>
    </rPh>
    <rPh sb="76" eb="78">
      <t>ルイジ</t>
    </rPh>
    <rPh sb="78" eb="80">
      <t>ダンタイ</t>
    </rPh>
    <rPh sb="80" eb="83">
      <t>ヘイキンチ</t>
    </rPh>
    <rPh sb="84" eb="86">
      <t>ヒカク</t>
    </rPh>
    <rPh sb="96" eb="98">
      <t>ゲンカ</t>
    </rPh>
    <rPh sb="109" eb="110">
      <t>オヨ</t>
    </rPh>
    <rPh sb="114" eb="116">
      <t>カイゼン</t>
    </rPh>
    <rPh sb="116" eb="117">
      <t>リツ</t>
    </rPh>
    <rPh sb="124" eb="126">
      <t>ドウヨウ</t>
    </rPh>
    <rPh sb="143" eb="144">
      <t>ヒク</t>
    </rPh>
    <rPh sb="148" eb="149">
      <t>ホウ</t>
    </rPh>
    <rPh sb="149" eb="151">
      <t>テキヨウ</t>
    </rPh>
    <rPh sb="151" eb="152">
      <t>ゴ</t>
    </rPh>
    <rPh sb="153" eb="154">
      <t>ネン</t>
    </rPh>
    <rPh sb="156" eb="158">
      <t>ケイカ</t>
    </rPh>
    <rPh sb="164" eb="165">
      <t>スデ</t>
    </rPh>
    <rPh sb="166" eb="167">
      <t>ホウ</t>
    </rPh>
    <rPh sb="167" eb="169">
      <t>テキヨウ</t>
    </rPh>
    <rPh sb="173" eb="175">
      <t>ルイジ</t>
    </rPh>
    <rPh sb="175" eb="177">
      <t>ダンタイ</t>
    </rPh>
    <rPh sb="178" eb="180">
      <t>ヒカク</t>
    </rPh>
    <rPh sb="182" eb="184">
      <t>ケッサン</t>
    </rPh>
    <rPh sb="184" eb="185">
      <t>ショ</t>
    </rPh>
    <rPh sb="185" eb="186">
      <t>ジョウ</t>
    </rPh>
    <rPh sb="186" eb="188">
      <t>ショウキャク</t>
    </rPh>
    <rPh sb="189" eb="190">
      <t>スス</t>
    </rPh>
    <rPh sb="211" eb="212">
      <t>オヨ</t>
    </rPh>
    <rPh sb="220" eb="221">
      <t>ヒク</t>
    </rPh>
    <rPh sb="228" eb="230">
      <t>コウキョウ</t>
    </rPh>
    <rPh sb="240" eb="242">
      <t>ショウワ</t>
    </rPh>
    <rPh sb="268" eb="270">
      <t>カンキョ</t>
    </rPh>
    <rPh sb="270" eb="272">
      <t>カイゼン</t>
    </rPh>
    <rPh sb="272" eb="273">
      <t>リツ</t>
    </rPh>
    <rPh sb="287" eb="289">
      <t>ヘイセイ</t>
    </rPh>
    <rPh sb="291" eb="293">
      <t>ネンド</t>
    </rPh>
    <rPh sb="318" eb="319">
      <t>モト</t>
    </rPh>
    <rPh sb="322" eb="324">
      <t>カンロ</t>
    </rPh>
    <rPh sb="324" eb="326">
      <t>シセツ</t>
    </rPh>
    <rPh sb="327" eb="329">
      <t>ジュンシ</t>
    </rPh>
    <rPh sb="329" eb="331">
      <t>テンケン</t>
    </rPh>
    <rPh sb="337" eb="338">
      <t>フタ</t>
    </rPh>
    <rPh sb="339" eb="341">
      <t>コウシン</t>
    </rPh>
    <rPh sb="341" eb="343">
      <t>コウジ</t>
    </rPh>
    <rPh sb="344" eb="346">
      <t>ジッシ</t>
    </rPh>
    <rPh sb="348" eb="349">
      <t>トウ</t>
    </rPh>
    <rPh sb="349" eb="351">
      <t>シセツ</t>
    </rPh>
    <rPh sb="356" eb="358">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</si>
</sst>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0.01</c:v>
                </c:pt>
                <c:pt idx="1">
                  <c:v>0.01</c:v>
                </c:pt>
                <c:pt idx="2" formatCode="#,##0.00;&quot;△&quot;#,##0.00">
                  <c:v>0</c:v>
                </c:pt>
                <c:pt idx="3" formatCode="#,##0.00;&quot;△&quot;#,##0.00">
                  <c:v>0</c:v>
                </c:pt>
                <c:pt idx="4">
                  <c:v>0.01</c:v>
                </c:pt>
              </c:numCache>
            </c:numRef>
          </c:val>
          <c:extLst>
            <c:ext xmlns:c16="http://schemas.microsoft.com/office/drawing/2014/chart" uri="{C3380CC4-5D6E-409C-BE32-E72D297353CC}">
              <c16:uniqueId val="{00000000-3CB7-4029-940C-FC8EB4CDA7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0.16</c:v>
                </c:pt>
                <c:pt idx="3">
                  <c:v>0.16</c:v>
                </c:pt>
                <c:pt idx="4">
                  <c:v>0.14000000000000001</c:v>
                </c:pt>
              </c:numCache>
            </c:numRef>
          </c:val>
          <c:smooth val="0"/>
          <c:extLst>
            <c:ext xmlns:c16="http://schemas.microsoft.com/office/drawing/2014/chart" uri="{C3380CC4-5D6E-409C-BE32-E72D297353CC}">
              <c16:uniqueId val="{00000001-3CB7-4029-940C-FC8EB4CDA7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CE-42B6-BBAA-F8EBC9D5D1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62.96</c:v>
                </c:pt>
                <c:pt idx="3">
                  <c:v>62.97</c:v>
                </c:pt>
                <c:pt idx="4">
                  <c:v>64.930000000000007</c:v>
                </c:pt>
              </c:numCache>
            </c:numRef>
          </c:val>
          <c:smooth val="0"/>
          <c:extLst>
            <c:ext xmlns:c16="http://schemas.microsoft.com/office/drawing/2014/chart" uri="{C3380CC4-5D6E-409C-BE32-E72D297353CC}">
              <c16:uniqueId val="{00000001-68CE-42B6-BBAA-F8EBC9D5D1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97.38</c:v>
                </c:pt>
                <c:pt idx="1">
                  <c:v>97.56</c:v>
                </c:pt>
                <c:pt idx="2">
                  <c:v>97.81</c:v>
                </c:pt>
                <c:pt idx="3">
                  <c:v>97.91</c:v>
                </c:pt>
                <c:pt idx="4">
                  <c:v>98.05</c:v>
                </c:pt>
              </c:numCache>
            </c:numRef>
          </c:val>
          <c:extLst>
            <c:ext xmlns:c16="http://schemas.microsoft.com/office/drawing/2014/chart" uri="{C3380CC4-5D6E-409C-BE32-E72D297353CC}">
              <c16:uniqueId val="{00000000-FCC5-476F-BBB7-BB5183FDFD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96.96</c:v>
                </c:pt>
                <c:pt idx="3">
                  <c:v>96.97</c:v>
                </c:pt>
                <c:pt idx="4">
                  <c:v>97.7</c:v>
                </c:pt>
              </c:numCache>
            </c:numRef>
          </c:val>
          <c:smooth val="0"/>
          <c:extLst>
            <c:ext xmlns:c16="http://schemas.microsoft.com/office/drawing/2014/chart" uri="{C3380CC4-5D6E-409C-BE32-E72D297353CC}">
              <c16:uniqueId val="{00000001-FCC5-476F-BBB7-BB5183FDFD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105.16</c:v>
                </c:pt>
                <c:pt idx="1">
                  <c:v>104.09</c:v>
                </c:pt>
                <c:pt idx="2">
                  <c:v>105.88</c:v>
                </c:pt>
                <c:pt idx="3">
                  <c:v>105.13</c:v>
                </c:pt>
                <c:pt idx="4">
                  <c:v>106.19</c:v>
                </c:pt>
              </c:numCache>
            </c:numRef>
          </c:val>
          <c:extLst>
            <c:ext xmlns:c16="http://schemas.microsoft.com/office/drawing/2014/chart" uri="{C3380CC4-5D6E-409C-BE32-E72D297353CC}">
              <c16:uniqueId val="{00000000-145C-486E-9478-13100F81CD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108.87</c:v>
                </c:pt>
                <c:pt idx="3">
                  <c:v>109</c:v>
                </c:pt>
                <c:pt idx="4">
                  <c:v>107.09</c:v>
                </c:pt>
              </c:numCache>
            </c:numRef>
          </c:val>
          <c:smooth val="0"/>
          <c:extLst>
            <c:ext xmlns:c16="http://schemas.microsoft.com/office/drawing/2014/chart" uri="{C3380CC4-5D6E-409C-BE32-E72D297353CC}">
              <c16:uniqueId val="{00000001-145C-486E-9478-13100F81CD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3.91</c:v>
                </c:pt>
                <c:pt idx="1">
                  <c:v>7.31</c:v>
                </c:pt>
                <c:pt idx="2">
                  <c:v>10.81</c:v>
                </c:pt>
                <c:pt idx="3">
                  <c:v>14.03</c:v>
                </c:pt>
                <c:pt idx="4">
                  <c:v>17.190000000000001</c:v>
                </c:pt>
              </c:numCache>
            </c:numRef>
          </c:val>
          <c:extLst>
            <c:ext xmlns:c16="http://schemas.microsoft.com/office/drawing/2014/chart" uri="{C3380CC4-5D6E-409C-BE32-E72D297353CC}">
              <c16:uniqueId val="{00000000-9AEB-4F64-9368-6197B44E11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25.13</c:v>
                </c:pt>
                <c:pt idx="3">
                  <c:v>24.54</c:v>
                </c:pt>
                <c:pt idx="4">
                  <c:v>23.38</c:v>
                </c:pt>
              </c:numCache>
            </c:numRef>
          </c:val>
          <c:smooth val="0"/>
          <c:extLst>
            <c:ext xmlns:c16="http://schemas.microsoft.com/office/drawing/2014/chart" uri="{C3380CC4-5D6E-409C-BE32-E72D297353CC}">
              <c16:uniqueId val="{00000001-9AEB-4F64-9368-6197B44E11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0.62</c:v>
                </c:pt>
                <c:pt idx="1">
                  <c:v>0.69</c:v>
                </c:pt>
                <c:pt idx="2">
                  <c:v>1.08</c:v>
                </c:pt>
                <c:pt idx="3">
                  <c:v>2.71</c:v>
                </c:pt>
                <c:pt idx="4">
                  <c:v>2.9</c:v>
                </c:pt>
              </c:numCache>
            </c:numRef>
          </c:val>
          <c:extLst>
            <c:ext xmlns:c16="http://schemas.microsoft.com/office/drawing/2014/chart" uri="{C3380CC4-5D6E-409C-BE32-E72D297353CC}">
              <c16:uniqueId val="{00000000-5102-4F18-A9A3-C1B2D7B9A2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6.4</c:v>
                </c:pt>
                <c:pt idx="3">
                  <c:v>7.66</c:v>
                </c:pt>
                <c:pt idx="4">
                  <c:v>8.1999999999999993</c:v>
                </c:pt>
              </c:numCache>
            </c:numRef>
          </c:val>
          <c:smooth val="0"/>
          <c:extLst>
            <c:ext xmlns:c16="http://schemas.microsoft.com/office/drawing/2014/chart" uri="{C3380CC4-5D6E-409C-BE32-E72D297353CC}">
              <c16:uniqueId val="{00000001-5102-4F18-A9A3-C1B2D7B9A2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BE-4519-8B2B-31BDD59CF1A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0.39</c:v>
                </c:pt>
                <c:pt idx="3" formatCode="#,##0.00;&quot;△&quot;#,##0.00;&quot;-&quot;">
                  <c:v>0.28000000000000003</c:v>
                </c:pt>
                <c:pt idx="4" formatCode="#,##0.00;&quot;△&quot;#,##0.00;&quot;-&quot;">
                  <c:v>0.59</c:v>
                </c:pt>
              </c:numCache>
            </c:numRef>
          </c:val>
          <c:smooth val="0"/>
          <c:extLst>
            <c:ext xmlns:c16="http://schemas.microsoft.com/office/drawing/2014/chart" uri="{C3380CC4-5D6E-409C-BE32-E72D297353CC}">
              <c16:uniqueId val="{00000001-BFBE-4519-8B2B-31BDD59CF1A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37.380000000000003</c:v>
                </c:pt>
                <c:pt idx="1">
                  <c:v>43.52</c:v>
                </c:pt>
                <c:pt idx="2">
                  <c:v>39.86</c:v>
                </c:pt>
                <c:pt idx="3">
                  <c:v>38.07</c:v>
                </c:pt>
                <c:pt idx="4">
                  <c:v>45.49</c:v>
                </c:pt>
              </c:numCache>
            </c:numRef>
          </c:val>
          <c:extLst>
            <c:ext xmlns:c16="http://schemas.microsoft.com/office/drawing/2014/chart" uri="{C3380CC4-5D6E-409C-BE32-E72D297353CC}">
              <c16:uniqueId val="{00000000-C7C4-41EC-8671-ACC0AAAC3F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73.55</c:v>
                </c:pt>
                <c:pt idx="3">
                  <c:v>71.19</c:v>
                </c:pt>
                <c:pt idx="4">
                  <c:v>77.72</c:v>
                </c:pt>
              </c:numCache>
            </c:numRef>
          </c:val>
          <c:smooth val="0"/>
          <c:extLst>
            <c:ext xmlns:c16="http://schemas.microsoft.com/office/drawing/2014/chart" uri="{C3380CC4-5D6E-409C-BE32-E72D297353CC}">
              <c16:uniqueId val="{00000001-C7C4-41EC-8671-ACC0AAAC3F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806.43</c:v>
                </c:pt>
                <c:pt idx="1">
                  <c:v>743.44</c:v>
                </c:pt>
                <c:pt idx="2">
                  <c:v>670.24</c:v>
                </c:pt>
                <c:pt idx="3">
                  <c:v>608.38</c:v>
                </c:pt>
                <c:pt idx="4">
                  <c:v>542.1</c:v>
                </c:pt>
              </c:numCache>
            </c:numRef>
          </c:val>
          <c:extLst>
            <c:ext xmlns:c16="http://schemas.microsoft.com/office/drawing/2014/chart" uri="{C3380CC4-5D6E-409C-BE32-E72D297353CC}">
              <c16:uniqueId val="{00000000-0C0D-4634-8BF3-2A6A6F2655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514.27</c:v>
                </c:pt>
                <c:pt idx="3">
                  <c:v>517.34</c:v>
                </c:pt>
                <c:pt idx="4">
                  <c:v>485.6</c:v>
                </c:pt>
              </c:numCache>
            </c:numRef>
          </c:val>
          <c:smooth val="0"/>
          <c:extLst>
            <c:ext xmlns:c16="http://schemas.microsoft.com/office/drawing/2014/chart" uri="{C3380CC4-5D6E-409C-BE32-E72D297353CC}">
              <c16:uniqueId val="{00000001-0C0D-4634-8BF3-2A6A6F2655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87.23</c:v>
                </c:pt>
                <c:pt idx="1">
                  <c:v>90.92</c:v>
                </c:pt>
                <c:pt idx="2">
                  <c:v>94.92</c:v>
                </c:pt>
                <c:pt idx="3">
                  <c:v>95.35</c:v>
                </c:pt>
                <c:pt idx="4">
                  <c:v>96.79</c:v>
                </c:pt>
              </c:numCache>
            </c:numRef>
          </c:val>
          <c:extLst>
            <c:ext xmlns:c16="http://schemas.microsoft.com/office/drawing/2014/chart" uri="{C3380CC4-5D6E-409C-BE32-E72D297353CC}">
              <c16:uniqueId val="{00000000-B397-473A-B61F-95162950A4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100.34</c:v>
                </c:pt>
                <c:pt idx="3">
                  <c:v>99.89</c:v>
                </c:pt>
                <c:pt idx="4">
                  <c:v>99.95</c:v>
                </c:pt>
              </c:numCache>
            </c:numRef>
          </c:val>
          <c:smooth val="0"/>
          <c:extLst>
            <c:ext xmlns:c16="http://schemas.microsoft.com/office/drawing/2014/chart" uri="{C3380CC4-5D6E-409C-BE32-E72D297353CC}">
              <c16:uniqueId val="{00000001-B397-473A-B61F-95162950A4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144.56</c:v>
                </c:pt>
                <c:pt idx="1">
                  <c:v>138.51</c:v>
                </c:pt>
                <c:pt idx="2">
                  <c:v>132.77000000000001</c:v>
                </c:pt>
                <c:pt idx="3">
                  <c:v>131.94</c:v>
                </c:pt>
                <c:pt idx="4">
                  <c:v>128.44999999999999</c:v>
                </c:pt>
              </c:numCache>
            </c:numRef>
          </c:val>
          <c:extLst>
            <c:ext xmlns:c16="http://schemas.microsoft.com/office/drawing/2014/chart" uri="{C3380CC4-5D6E-409C-BE32-E72D297353CC}">
              <c16:uniqueId val="{00000000-720F-4606-8AD4-F54D3C0A79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113.49</c:v>
                </c:pt>
                <c:pt idx="3">
                  <c:v>112.4</c:v>
                </c:pt>
                <c:pt idx="4">
                  <c:v>110.21</c:v>
                </c:pt>
              </c:numCache>
            </c:numRef>
          </c:val>
          <c:smooth val="0"/>
          <c:extLst>
            <c:ext xmlns:c16="http://schemas.microsoft.com/office/drawing/2014/chart" uri="{C3380CC4-5D6E-409C-BE32-E72D297353CC}">
              <c16:uniqueId val="{00000001-720F-4606-8AD4-F54D3C0A79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L5" sqref="L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高槻市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Aa</v>
      </c>
      <c r="X8" s="49"/>
      <c r="Y8" s="49"/>
      <c r="Z8" s="49"/>
      <c r="AA8" s="49"/>
      <c r="AB8" s="49"/>
      <c r="AC8" s="49"/>
      <c r="AD8" s="50" t="str">
        <f>データ!$M$6</f>
        <v>非設置</v>
      </c>
      <c r="AE8" s="50"/>
      <c r="AF8" s="50"/>
      <c r="AG8" s="50"/>
      <c r="AH8" s="50"/>
      <c r="AI8" s="50"/>
      <c r="AJ8" s="50"/>
      <c r="AK8" s="3"/>
      <c r="AL8" s="51">
        <f>データ!S6</f>
        <v>351082</v>
      </c>
      <c r="AM8" s="51"/>
      <c r="AN8" s="51"/>
      <c r="AO8" s="51"/>
      <c r="AP8" s="51"/>
      <c r="AQ8" s="51"/>
      <c r="AR8" s="51"/>
      <c r="AS8" s="51"/>
      <c r="AT8" s="46">
        <f>データ!T6</f>
        <v>105.29</v>
      </c>
      <c r="AU8" s="46"/>
      <c r="AV8" s="46"/>
      <c r="AW8" s="46"/>
      <c r="AX8" s="46"/>
      <c r="AY8" s="46"/>
      <c r="AZ8" s="46"/>
      <c r="BA8" s="46"/>
      <c r="BB8" s="46">
        <f>データ!U6</f>
        <v>3334.43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70.81</v>
      </c>
      <c r="J10" s="46"/>
      <c r="K10" s="46"/>
      <c r="L10" s="46"/>
      <c r="M10" s="46"/>
      <c r="N10" s="46"/>
      <c r="O10" s="46"/>
      <c r="P10" s="46">
        <f>データ!P6</f>
        <v>99.52</v>
      </c>
      <c r="Q10" s="46"/>
      <c r="R10" s="46"/>
      <c r="S10" s="46"/>
      <c r="T10" s="46"/>
      <c r="U10" s="46"/>
      <c r="V10" s="46"/>
      <c r="W10" s="46">
        <f>データ!Q6</f>
        <v>77.42</v>
      </c>
      <c r="X10" s="46"/>
      <c r="Y10" s="46"/>
      <c r="Z10" s="46"/>
      <c r="AA10" s="46"/>
      <c r="AB10" s="46"/>
      <c r="AC10" s="46"/>
      <c r="AD10" s="51">
        <f>データ!R6</f>
        <v>1965</v>
      </c>
      <c r="AE10" s="51"/>
      <c r="AF10" s="51"/>
      <c r="AG10" s="51"/>
      <c r="AH10" s="51"/>
      <c r="AI10" s="51"/>
      <c r="AJ10" s="51"/>
      <c r="AK10" s="2"/>
      <c r="AL10" s="51">
        <f>データ!V6</f>
        <v>349126</v>
      </c>
      <c r="AM10" s="51"/>
      <c r="AN10" s="51"/>
      <c r="AO10" s="51"/>
      <c r="AP10" s="51"/>
      <c r="AQ10" s="51"/>
      <c r="AR10" s="51"/>
      <c r="AS10" s="51"/>
      <c r="AT10" s="46">
        <f>データ!W6</f>
        <v>32.31</v>
      </c>
      <c r="AU10" s="46"/>
      <c r="AV10" s="46"/>
      <c r="AW10" s="46"/>
      <c r="AX10" s="46"/>
      <c r="AY10" s="46"/>
      <c r="AZ10" s="46"/>
      <c r="BA10" s="46"/>
      <c r="BB10" s="46">
        <f>データ!X6</f>
        <v>10805.51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116</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115</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GOxm17dpjHWbz6s2S5ppQp2wg/z3KPlikjaJKDZooflDQ/bp9VuOtG5Dkl2WFsyY+1/1wEVGiYQUFcQimjNQ9Q==" saltValue="RaTvPTVejWzr49KXU5IZ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272078</v>
      </c>
      <c r="D6" s="33">
        <f t="shared" si="3"/>
        <v>46</v>
      </c>
      <c r="E6" s="33">
        <f t="shared" si="3"/>
        <v>17</v>
      </c>
      <c r="F6" s="33">
        <f t="shared" si="3"/>
        <v>1</v>
      </c>
      <c r="G6" s="33">
        <f t="shared" si="3"/>
        <v>0</v>
      </c>
      <c r="H6" s="33" t="str">
        <f t="shared" si="3"/>
        <v>大阪府　高槻市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70.81</v>
      </c>
      <c r="P6" s="34">
        <f t="shared" si="3"/>
        <v>99.52</v>
      </c>
      <c r="Q6" s="34">
        <f t="shared" si="3"/>
        <v>77.42</v>
      </c>
      <c r="R6" s="34">
        <f t="shared" si="3"/>
        <v>1965</v>
      </c>
      <c r="S6" s="34">
        <f t="shared" si="3"/>
        <v>351082</v>
      </c>
      <c r="T6" s="34">
        <f t="shared" si="3"/>
        <v>105.29</v>
      </c>
      <c r="U6" s="34">
        <f t="shared" si="3"/>
        <v>3334.43</v>
      </c>
      <c r="V6" s="34">
        <f t="shared" si="3"/>
        <v>349126</v>
      </c>
      <c r="W6" s="34">
        <f t="shared" si="3"/>
        <v>32.31</v>
      </c>
      <c r="X6" s="34">
        <f t="shared" si="3"/>
        <v>10805.51</v>
      </c>
      <c r="Y6" s="35">
        <f>IF(Y7="",NA(),Y7)</f>
        <v>105.16</v>
      </c>
      <c r="Z6" s="35">
        <f t="shared" ref="Z6:AH6" si="4">IF(Z7="",NA(),Z7)</f>
        <v>104.09</v>
      </c>
      <c r="AA6" s="35">
        <f t="shared" si="4"/>
        <v>105.88</v>
      </c>
      <c r="AB6" s="35">
        <f t="shared" si="4"/>
        <v>105.13</v>
      </c>
      <c r="AC6" s="35">
        <f t="shared" si="4"/>
        <v>106.19</v>
      </c>
      <c r="AD6" s="35">
        <f t="shared" si="4"/>
        <v>109.82</v>
      </c>
      <c r="AE6" s="35">
        <f t="shared" si="4"/>
        <v>111.25</v>
      </c>
      <c r="AF6" s="35">
        <f t="shared" si="4"/>
        <v>108.87</v>
      </c>
      <c r="AG6" s="35">
        <f t="shared" si="4"/>
        <v>109</v>
      </c>
      <c r="AH6" s="35">
        <f t="shared" si="4"/>
        <v>107.09</v>
      </c>
      <c r="AI6" s="34" t="str">
        <f>IF(AI7="","",IF(AI7="-","【-】","【"&amp;SUBSTITUTE(TEXT(AI7,"#,##0.00"),"-","△")&amp;"】"))</f>
        <v>【106.67】</v>
      </c>
      <c r="AJ6" s="34">
        <f>IF(AJ7="",NA(),AJ7)</f>
        <v>0</v>
      </c>
      <c r="AK6" s="34">
        <f t="shared" ref="AK6:AS6" si="5">IF(AK7="",NA(),AK7)</f>
        <v>0</v>
      </c>
      <c r="AL6" s="34">
        <f t="shared" si="5"/>
        <v>0</v>
      </c>
      <c r="AM6" s="34">
        <f t="shared" si="5"/>
        <v>0</v>
      </c>
      <c r="AN6" s="34">
        <f t="shared" si="5"/>
        <v>0</v>
      </c>
      <c r="AO6" s="35">
        <f t="shared" si="5"/>
        <v>0.45</v>
      </c>
      <c r="AP6" s="34">
        <f t="shared" si="5"/>
        <v>0</v>
      </c>
      <c r="AQ6" s="35">
        <f t="shared" si="5"/>
        <v>0.39</v>
      </c>
      <c r="AR6" s="35">
        <f t="shared" si="5"/>
        <v>0.28000000000000003</v>
      </c>
      <c r="AS6" s="35">
        <f t="shared" si="5"/>
        <v>0.59</v>
      </c>
      <c r="AT6" s="34" t="str">
        <f>IF(AT7="","",IF(AT7="-","【-】","【"&amp;SUBSTITUTE(TEXT(AT7,"#,##0.00"),"-","△")&amp;"】"))</f>
        <v>【3.64】</v>
      </c>
      <c r="AU6" s="35">
        <f>IF(AU7="",NA(),AU7)</f>
        <v>37.380000000000003</v>
      </c>
      <c r="AV6" s="35">
        <f t="shared" ref="AV6:BD6" si="6">IF(AV7="",NA(),AV7)</f>
        <v>43.52</v>
      </c>
      <c r="AW6" s="35">
        <f t="shared" si="6"/>
        <v>39.86</v>
      </c>
      <c r="AX6" s="35">
        <f t="shared" si="6"/>
        <v>38.07</v>
      </c>
      <c r="AY6" s="35">
        <f t="shared" si="6"/>
        <v>45.49</v>
      </c>
      <c r="AZ6" s="35">
        <f t="shared" si="6"/>
        <v>67.7</v>
      </c>
      <c r="BA6" s="35">
        <f t="shared" si="6"/>
        <v>75.02</v>
      </c>
      <c r="BB6" s="35">
        <f t="shared" si="6"/>
        <v>73.55</v>
      </c>
      <c r="BC6" s="35">
        <f t="shared" si="6"/>
        <v>71.19</v>
      </c>
      <c r="BD6" s="35">
        <f t="shared" si="6"/>
        <v>77.72</v>
      </c>
      <c r="BE6" s="34" t="str">
        <f>IF(BE7="","",IF(BE7="-","【-】","【"&amp;SUBSTITUTE(TEXT(BE7,"#,##0.00"),"-","△")&amp;"】"))</f>
        <v>【67.52】</v>
      </c>
      <c r="BF6" s="35">
        <f>IF(BF7="",NA(),BF7)</f>
        <v>806.43</v>
      </c>
      <c r="BG6" s="35">
        <f t="shared" ref="BG6:BO6" si="7">IF(BG7="",NA(),BG7)</f>
        <v>743.44</v>
      </c>
      <c r="BH6" s="35">
        <f t="shared" si="7"/>
        <v>670.24</v>
      </c>
      <c r="BI6" s="35">
        <f t="shared" si="7"/>
        <v>608.38</v>
      </c>
      <c r="BJ6" s="35">
        <f t="shared" si="7"/>
        <v>542.1</v>
      </c>
      <c r="BK6" s="35">
        <f t="shared" si="7"/>
        <v>599.92999999999995</v>
      </c>
      <c r="BL6" s="35">
        <f t="shared" si="7"/>
        <v>573.73</v>
      </c>
      <c r="BM6" s="35">
        <f t="shared" si="7"/>
        <v>514.27</v>
      </c>
      <c r="BN6" s="35">
        <f t="shared" si="7"/>
        <v>517.34</v>
      </c>
      <c r="BO6" s="35">
        <f t="shared" si="7"/>
        <v>485.6</v>
      </c>
      <c r="BP6" s="34" t="str">
        <f>IF(BP7="","",IF(BP7="-","【-】","【"&amp;SUBSTITUTE(TEXT(BP7,"#,##0.00"),"-","△")&amp;"】"))</f>
        <v>【705.21】</v>
      </c>
      <c r="BQ6" s="35">
        <f>IF(BQ7="",NA(),BQ7)</f>
        <v>87.23</v>
      </c>
      <c r="BR6" s="35">
        <f t="shared" ref="BR6:BZ6" si="8">IF(BR7="",NA(),BR7)</f>
        <v>90.92</v>
      </c>
      <c r="BS6" s="35">
        <f t="shared" si="8"/>
        <v>94.92</v>
      </c>
      <c r="BT6" s="35">
        <f t="shared" si="8"/>
        <v>95.35</v>
      </c>
      <c r="BU6" s="35">
        <f t="shared" si="8"/>
        <v>96.79</v>
      </c>
      <c r="BV6" s="35">
        <f t="shared" si="8"/>
        <v>95.76</v>
      </c>
      <c r="BW6" s="35">
        <f t="shared" si="8"/>
        <v>100.74</v>
      </c>
      <c r="BX6" s="35">
        <f t="shared" si="8"/>
        <v>100.34</v>
      </c>
      <c r="BY6" s="35">
        <f t="shared" si="8"/>
        <v>99.89</v>
      </c>
      <c r="BZ6" s="35">
        <f t="shared" si="8"/>
        <v>99.95</v>
      </c>
      <c r="CA6" s="34" t="str">
        <f>IF(CA7="","",IF(CA7="-","【-】","【"&amp;SUBSTITUTE(TEXT(CA7,"#,##0.00"),"-","△")&amp;"】"))</f>
        <v>【98.96】</v>
      </c>
      <c r="CB6" s="35">
        <f>IF(CB7="",NA(),CB7)</f>
        <v>144.56</v>
      </c>
      <c r="CC6" s="35">
        <f t="shared" ref="CC6:CK6" si="9">IF(CC7="",NA(),CC7)</f>
        <v>138.51</v>
      </c>
      <c r="CD6" s="35">
        <f t="shared" si="9"/>
        <v>132.77000000000001</v>
      </c>
      <c r="CE6" s="35">
        <f t="shared" si="9"/>
        <v>131.94</v>
      </c>
      <c r="CF6" s="35">
        <f t="shared" si="9"/>
        <v>128.44999999999999</v>
      </c>
      <c r="CG6" s="35">
        <f t="shared" si="9"/>
        <v>119</v>
      </c>
      <c r="CH6" s="35">
        <f t="shared" si="9"/>
        <v>112.75</v>
      </c>
      <c r="CI6" s="35">
        <f t="shared" si="9"/>
        <v>113.49</v>
      </c>
      <c r="CJ6" s="35">
        <f t="shared" si="9"/>
        <v>112.4</v>
      </c>
      <c r="CK6" s="35">
        <f t="shared" si="9"/>
        <v>110.21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62.96</v>
      </c>
      <c r="CU6" s="35">
        <f t="shared" si="10"/>
        <v>62.97</v>
      </c>
      <c r="CV6" s="35">
        <f t="shared" si="10"/>
        <v>64.930000000000007</v>
      </c>
      <c r="CW6" s="34" t="str">
        <f>IF(CW7="","",IF(CW7="-","【-】","【"&amp;SUBSTITUTE(TEXT(CW7,"#,##0.00"),"-","△")&amp;"】"))</f>
        <v>【59.57】</v>
      </c>
      <c r="CX6" s="35">
        <f>IF(CX7="",NA(),CX7)</f>
        <v>97.38</v>
      </c>
      <c r="CY6" s="35">
        <f t="shared" ref="CY6:DG6" si="11">IF(CY7="",NA(),CY7)</f>
        <v>97.56</v>
      </c>
      <c r="CZ6" s="35">
        <f t="shared" si="11"/>
        <v>97.81</v>
      </c>
      <c r="DA6" s="35">
        <f t="shared" si="11"/>
        <v>97.91</v>
      </c>
      <c r="DB6" s="35">
        <f t="shared" si="11"/>
        <v>98.05</v>
      </c>
      <c r="DC6" s="35">
        <f t="shared" si="11"/>
        <v>97.08</v>
      </c>
      <c r="DD6" s="35">
        <f t="shared" si="11"/>
        <v>97.4</v>
      </c>
      <c r="DE6" s="35">
        <f t="shared" si="11"/>
        <v>96.96</v>
      </c>
      <c r="DF6" s="35">
        <f t="shared" si="11"/>
        <v>96.97</v>
      </c>
      <c r="DG6" s="35">
        <f t="shared" si="11"/>
        <v>97.7</v>
      </c>
      <c r="DH6" s="34" t="str">
        <f>IF(DH7="","",IF(DH7="-","【-】","【"&amp;SUBSTITUTE(TEXT(DH7,"#,##0.00"),"-","△")&amp;"】"))</f>
        <v>【95.57】</v>
      </c>
      <c r="DI6" s="35">
        <f>IF(DI7="",NA(),DI7)</f>
        <v>3.91</v>
      </c>
      <c r="DJ6" s="35">
        <f t="shared" ref="DJ6:DR6" si="12">IF(DJ7="",NA(),DJ7)</f>
        <v>7.31</v>
      </c>
      <c r="DK6" s="35">
        <f t="shared" si="12"/>
        <v>10.81</v>
      </c>
      <c r="DL6" s="35">
        <f t="shared" si="12"/>
        <v>14.03</v>
      </c>
      <c r="DM6" s="35">
        <f t="shared" si="12"/>
        <v>17.190000000000001</v>
      </c>
      <c r="DN6" s="35">
        <f t="shared" si="12"/>
        <v>25.28</v>
      </c>
      <c r="DO6" s="35">
        <f t="shared" si="12"/>
        <v>28.35</v>
      </c>
      <c r="DP6" s="35">
        <f t="shared" si="12"/>
        <v>25.13</v>
      </c>
      <c r="DQ6" s="35">
        <f t="shared" si="12"/>
        <v>24.54</v>
      </c>
      <c r="DR6" s="35">
        <f t="shared" si="12"/>
        <v>23.38</v>
      </c>
      <c r="DS6" s="34" t="str">
        <f>IF(DS7="","",IF(DS7="-","【-】","【"&amp;SUBSTITUTE(TEXT(DS7,"#,##0.00"),"-","△")&amp;"】"))</f>
        <v>【36.52】</v>
      </c>
      <c r="DT6" s="35">
        <f>IF(DT7="",NA(),DT7)</f>
        <v>0.62</v>
      </c>
      <c r="DU6" s="35">
        <f t="shared" ref="DU6:EC6" si="13">IF(DU7="",NA(),DU7)</f>
        <v>0.69</v>
      </c>
      <c r="DV6" s="35">
        <f t="shared" si="13"/>
        <v>1.08</v>
      </c>
      <c r="DW6" s="35">
        <f t="shared" si="13"/>
        <v>2.71</v>
      </c>
      <c r="DX6" s="35">
        <f t="shared" si="13"/>
        <v>2.9</v>
      </c>
      <c r="DY6" s="35">
        <f t="shared" si="13"/>
        <v>4.08</v>
      </c>
      <c r="DZ6" s="35">
        <f t="shared" si="13"/>
        <v>6.7</v>
      </c>
      <c r="EA6" s="35">
        <f t="shared" si="13"/>
        <v>6.4</v>
      </c>
      <c r="EB6" s="35">
        <f t="shared" si="13"/>
        <v>7.66</v>
      </c>
      <c r="EC6" s="35">
        <f t="shared" si="13"/>
        <v>8.1999999999999993</v>
      </c>
      <c r="ED6" s="34" t="str">
        <f>IF(ED7="","",IF(ED7="-","【-】","【"&amp;SUBSTITUTE(TEXT(ED7,"#,##0.00"),"-","△")&amp;"】"))</f>
        <v>【5.72】</v>
      </c>
      <c r="EE6" s="35">
        <f>IF(EE7="",NA(),EE7)</f>
        <v>0.01</v>
      </c>
      <c r="EF6" s="35">
        <f t="shared" ref="EF6:EN6" si="14">IF(EF7="",NA(),EF7)</f>
        <v>0.01</v>
      </c>
      <c r="EG6" s="34">
        <f t="shared" si="14"/>
        <v>0</v>
      </c>
      <c r="EH6" s="34">
        <f t="shared" si="14"/>
        <v>0</v>
      </c>
      <c r="EI6" s="35">
        <f t="shared" si="14"/>
        <v>0.01</v>
      </c>
      <c r="EJ6" s="35">
        <f t="shared" si="14"/>
        <v>0.16</v>
      </c>
      <c r="EK6" s="35">
        <f t="shared" si="14"/>
        <v>0.16</v>
      </c>
      <c r="EL6" s="35">
        <f t="shared" si="14"/>
        <v>0.16</v>
      </c>
      <c r="EM6" s="35">
        <f t="shared" si="14"/>
        <v>0.16</v>
      </c>
      <c r="EN6" s="35">
        <f t="shared" si="14"/>
        <v>0.14000000000000001</v>
      </c>
      <c r="EO6" s="34" t="str">
        <f>IF(EO7="","",IF(EO7="-","【-】","【"&amp;SUBSTITUTE(TEXT(EO7,"#,##0.00"),"-","△")&amp;"】"))</f>
        <v>【0.30】</v>
      </c>
    </row>
    <row r="7" spans="1:148" s="36" customFormat="1" x14ac:dyDescent="0.15">
      <c r="A7" s="28"/>
      <c r="B7" s="37">
        <v>2020</v>
      </c>
      <c r="C7" s="37">
        <v>272078</v>
      </c>
      <c r="D7" s="37">
        <v>46</v>
      </c>
      <c r="E7" s="37">
        <v>17</v>
      </c>
      <c r="F7" s="37">
        <v>1</v>
      </c>
      <c r="G7" s="37">
        <v>0</v>
      </c>
      <c r="H7" s="37" t="s">
        <v>96</v>
      </c>
      <c r="I7" s="37" t="s">
        <v>97</v>
      </c>
      <c r="J7" s="37" t="s">
        <v>98</v>
      </c>
      <c r="K7" s="37" t="s">
        <v>99</v>
      </c>
      <c r="L7" s="37" t="s">
        <v>100</v>
      </c>
      <c r="M7" s="37" t="s">
        <v>101</v>
      </c>
      <c r="N7" s="38" t="s">
        <v>102</v>
      </c>
      <c r="O7" s="38">
        <v>70.81</v>
      </c>
      <c r="P7" s="38">
        <v>99.52</v>
      </c>
      <c r="Q7" s="38">
        <v>77.42</v>
      </c>
      <c r="R7" s="38">
        <v>1965</v>
      </c>
      <c r="S7" s="38">
        <v>351082</v>
      </c>
      <c r="T7" s="38">
        <v>105.29</v>
      </c>
      <c r="U7" s="38">
        <v>3334.43</v>
      </c>
      <c r="V7" s="38">
        <v>349126</v>
      </c>
      <c r="W7" s="38">
        <v>32.31</v>
      </c>
      <c r="X7" s="38">
        <v>10805.51</v>
      </c>
      <c r="Y7" s="38">
        <v>105.16</v>
      </c>
      <c r="Z7" s="38">
        <v>104.09</v>
      </c>
      <c r="AA7" s="38">
        <v>105.88</v>
      </c>
      <c r="AB7" s="38">
        <v>105.13</v>
      </c>
      <c r="AC7" s="38">
        <v>106.19</v>
      </c>
      <c r="AD7" s="38">
        <v>109.82</v>
      </c>
      <c r="AE7" s="38">
        <v>111.25</v>
      </c>
      <c r="AF7" s="38">
        <v>108.87</v>
      </c>
      <c r="AG7" s="38">
        <v>109</v>
      </c>
      <c r="AH7" s="38">
        <v>107.09</v>
      </c>
      <c r="AI7" s="38">
        <v>106.67</v>
      </c>
      <c r="AJ7" s="38">
        <v>0</v>
      </c>
      <c r="AK7" s="38">
        <v>0</v>
      </c>
      <c r="AL7" s="38">
        <v>0</v>
      </c>
      <c r="AM7" s="38">
        <v>0</v>
      </c>
      <c r="AN7" s="38">
        <v>0</v>
      </c>
      <c r="AO7" s="38">
        <v>0.45</v>
      </c>
      <c r="AP7" s="38">
        <v>0</v>
      </c>
      <c r="AQ7" s="38">
        <v>0.39</v>
      </c>
      <c r="AR7" s="38">
        <v>0.28000000000000003</v>
      </c>
      <c r="AS7" s="38">
        <v>0.59</v>
      </c>
      <c r="AT7" s="38">
        <v>3.64</v>
      </c>
      <c r="AU7" s="38">
        <v>37.380000000000003</v>
      </c>
      <c r="AV7" s="38">
        <v>43.52</v>
      </c>
      <c r="AW7" s="38">
        <v>39.86</v>
      </c>
      <c r="AX7" s="38">
        <v>38.07</v>
      </c>
      <c r="AY7" s="38">
        <v>45.49</v>
      </c>
      <c r="AZ7" s="38">
        <v>67.7</v>
      </c>
      <c r="BA7" s="38">
        <v>75.02</v>
      </c>
      <c r="BB7" s="38">
        <v>73.55</v>
      </c>
      <c r="BC7" s="38">
        <v>71.19</v>
      </c>
      <c r="BD7" s="38">
        <v>77.72</v>
      </c>
      <c r="BE7" s="38">
        <v>67.52</v>
      </c>
      <c r="BF7" s="38">
        <v>806.43</v>
      </c>
      <c r="BG7" s="38">
        <v>743.44</v>
      </c>
      <c r="BH7" s="38">
        <v>670.24</v>
      </c>
      <c r="BI7" s="38">
        <v>608.38</v>
      </c>
      <c r="BJ7" s="38">
        <v>542.1</v>
      </c>
      <c r="BK7" s="38">
        <v>599.92999999999995</v>
      </c>
      <c r="BL7" s="38">
        <v>573.73</v>
      </c>
      <c r="BM7" s="38">
        <v>514.27</v>
      </c>
      <c r="BN7" s="38">
        <v>517.34</v>
      </c>
      <c r="BO7" s="38">
        <v>485.6</v>
      </c>
      <c r="BP7" s="38">
        <v>705.21</v>
      </c>
      <c r="BQ7" s="38">
        <v>87.23</v>
      </c>
      <c r="BR7" s="38">
        <v>90.92</v>
      </c>
      <c r="BS7" s="38">
        <v>94.92</v>
      </c>
      <c r="BT7" s="38">
        <v>95.35</v>
      </c>
      <c r="BU7" s="38">
        <v>96.79</v>
      </c>
      <c r="BV7" s="38">
        <v>95.76</v>
      </c>
      <c r="BW7" s="38">
        <v>100.74</v>
      </c>
      <c r="BX7" s="38">
        <v>100.34</v>
      </c>
      <c r="BY7" s="38">
        <v>99.89</v>
      </c>
      <c r="BZ7" s="38">
        <v>99.95</v>
      </c>
      <c r="CA7" s="38">
        <v>98.96</v>
      </c>
      <c r="CB7" s="38">
        <v>144.56</v>
      </c>
      <c r="CC7" s="38">
        <v>138.51</v>
      </c>
      <c r="CD7" s="38">
        <v>132.77000000000001</v>
      </c>
      <c r="CE7" s="38">
        <v>131.94</v>
      </c>
      <c r="CF7" s="38">
        <v>128.44999999999999</v>
      </c>
      <c r="CG7" s="38">
        <v>119</v>
      </c>
      <c r="CH7" s="38">
        <v>112.75</v>
      </c>
      <c r="CI7" s="38">
        <v>113.49</v>
      </c>
      <c r="CJ7" s="38">
        <v>112.4</v>
      </c>
      <c r="CK7" s="38">
        <v>110.21</v>
      </c>
      <c r="CL7" s="38">
        <v>134.52000000000001</v>
      </c>
      <c r="CM7" s="38" t="s">
        <v>102</v>
      </c>
      <c r="CN7" s="38" t="s">
        <v>102</v>
      </c>
      <c r="CO7" s="38" t="s">
        <v>102</v>
      </c>
      <c r="CP7" s="38" t="s">
        <v>102</v>
      </c>
      <c r="CQ7" s="38" t="s">
        <v>102</v>
      </c>
      <c r="CR7" s="38">
        <v>64.66</v>
      </c>
      <c r="CS7" s="38">
        <v>64.650000000000006</v>
      </c>
      <c r="CT7" s="38">
        <v>62.96</v>
      </c>
      <c r="CU7" s="38">
        <v>62.97</v>
      </c>
      <c r="CV7" s="38">
        <v>64.930000000000007</v>
      </c>
      <c r="CW7" s="38">
        <v>59.57</v>
      </c>
      <c r="CX7" s="38">
        <v>97.38</v>
      </c>
      <c r="CY7" s="38">
        <v>97.56</v>
      </c>
      <c r="CZ7" s="38">
        <v>97.81</v>
      </c>
      <c r="DA7" s="38">
        <v>97.91</v>
      </c>
      <c r="DB7" s="38">
        <v>98.05</v>
      </c>
      <c r="DC7" s="38">
        <v>97.08</v>
      </c>
      <c r="DD7" s="38">
        <v>97.4</v>
      </c>
      <c r="DE7" s="38">
        <v>96.96</v>
      </c>
      <c r="DF7" s="38">
        <v>96.97</v>
      </c>
      <c r="DG7" s="38">
        <v>97.7</v>
      </c>
      <c r="DH7" s="38">
        <v>95.57</v>
      </c>
      <c r="DI7" s="38">
        <v>3.91</v>
      </c>
      <c r="DJ7" s="38">
        <v>7.31</v>
      </c>
      <c r="DK7" s="38">
        <v>10.81</v>
      </c>
      <c r="DL7" s="38">
        <v>14.03</v>
      </c>
      <c r="DM7" s="38">
        <v>17.190000000000001</v>
      </c>
      <c r="DN7" s="38">
        <v>25.28</v>
      </c>
      <c r="DO7" s="38">
        <v>28.35</v>
      </c>
      <c r="DP7" s="38">
        <v>25.13</v>
      </c>
      <c r="DQ7" s="38">
        <v>24.54</v>
      </c>
      <c r="DR7" s="38">
        <v>23.38</v>
      </c>
      <c r="DS7" s="38">
        <v>36.520000000000003</v>
      </c>
      <c r="DT7" s="38">
        <v>0.62</v>
      </c>
      <c r="DU7" s="38">
        <v>0.69</v>
      </c>
      <c r="DV7" s="38">
        <v>1.08</v>
      </c>
      <c r="DW7" s="38">
        <v>2.71</v>
      </c>
      <c r="DX7" s="38">
        <v>2.9</v>
      </c>
      <c r="DY7" s="38">
        <v>4.08</v>
      </c>
      <c r="DZ7" s="38">
        <v>6.7</v>
      </c>
      <c r="EA7" s="38">
        <v>6.4</v>
      </c>
      <c r="EB7" s="38">
        <v>7.66</v>
      </c>
      <c r="EC7" s="38">
        <v>8.1999999999999993</v>
      </c>
      <c r="ED7" s="38">
        <v>5.72</v>
      </c>
      <c r="EE7" s="38">
        <v>0.01</v>
      </c>
      <c r="EF7" s="38">
        <v>0.01</v>
      </c>
      <c r="EG7" s="38">
        <v>0</v>
      </c>
      <c r="EH7" s="38">
        <v>0</v>
      </c>
      <c r="EI7" s="38">
        <v>0.01</v>
      </c>
      <c r="EJ7" s="38">
        <v>0.16</v>
      </c>
      <c r="EK7" s="38">
        <v>0.16</v>
      </c>
      <c r="EL7" s="38">
        <v>0.16</v>
      </c>
      <c r="EM7" s="38">
        <v>0.16</v>
      </c>
      <c r="EN7" s="38">
        <v>0.14000000000000001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2022-02-02T07:35:31Z</cp:lastPrinted>
  <dcterms:created xsi:type="dcterms:W3CDTF">2021-12-03T07:15:16Z</dcterms:created>
  <dcterms:modified xsi:type="dcterms:W3CDTF">2022-02-07T08:33:28Z</dcterms:modified>
  <cp:category/>
</cp:coreProperties>
</file>