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7 泉大津市○\"/>
    </mc:Choice>
  </mc:AlternateContent>
  <workbookProtection workbookAlgorithmName="SHA-512" workbookHashValue="IR3/dT/NaCtonrHclT7URO4io2jm/EkjdxKJuhJh9SfZ4hOLzqJIbDzysah6L7OXLpnEKTHQofJTwdiTwN+iog==" workbookSaltValue="iA/vxHcy6o+pFJGEHjKU7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<sst xmlns="http://schemas.openxmlformats.org/spreadsheetml/2006/main" count="320" uniqueCount="116">
  <si>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</si>
  <si>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</si>
  <si>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</si>
  <si>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</si>
  <si>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</si>
  <si>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</si>
  <si>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</si>
  <si>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</si>
  <si>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</si>
  <si>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</si>
  <si>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</si>
  <si>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</si>
  <si>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</si>
  <si>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</si>
  <si>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</si>
  <si>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</si>
  <si>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</si>
  <si>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</si>
  <si>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</si>
  <si>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</si>
  <si>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</si>
  <si>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</si>
  <si>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</si>
  <si>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</si>
  <si>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</si>
  <si>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</si>
  <si>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</si>
  <si>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</si>
  <si>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</si>
  <si>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</si>
  <si>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</si>
  <si>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</si>
  <si>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</si>
  <si>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</si>
  <si>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</si>
  <si>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</si>
  <si>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</si>
  <si>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</si>
  <si>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</si>
  <si>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</si>
  <si>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</si>
  <si>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</si>
  <si>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</si>
  <si>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</si>
  <si>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</si>
  <si>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</si>
  <si>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</si>
  <si>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</si>
  <si>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</si>
  <si>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</si>
  <si>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</si>
  <si>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</si>
  <si>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</si>
  <si>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</si>
  <si>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</si>
  <si>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</si>
  <si>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</si>
  <si>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</si>
  <si>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</si>
  <si>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</si>
  <si>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</si>
  <si>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</si>
  <si>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</si>
  <si>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</si>
  <si>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</si>
  <si>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</si>
  <si>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</si>
  <si>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</si>
  <si>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</si>
  <si>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</si>
  <si>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</si>
  <si>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</si>
  <si>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</si>
  <si>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</si>
  <si>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</si>
  <si>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</si>
  <si>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</si>
  <si>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</si>
  <si>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</si>
  <si>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</si>
  <si>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</si>
  <si>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</si>
  <si>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</si>
  <si>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</si>
  <si>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</si>
  <si>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</si>
  <si>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</si>
  <si>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</si>
  <si>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</si>
  <si>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</si>
  <si>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</si>
  <si>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</si>
  <si>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</si>
  <si>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</si>
  <si>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</si>
  <si>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</si>
  <si>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泉大津市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</si>
  <si>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</si>
  <si>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</si>
  <si>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</si>
  <si>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</si>
  <si>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</si>
  <si>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</si>
  <si>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</si>
  <si>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</si>
  <si>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</si>
  <si>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</si>
  <si>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</si>
  <si>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</si>
  <si>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</si>
  <si>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</si>
  <si>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</si>
  <si>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</si>
  <si>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①有形固定資産減価償却率について、46.93%となりました。類似団体平均値20.23%と比べて高くなっており、将来の施設の改築や更新の必要性が比較的高いものと考えられます。
　②管渠老朽化率について、本市の下水道施設は、経過年数が50年に満たないため、本格的な老朽化対策の時期は到来しておらず、0となっています。
　③について、上記と同様の理由で当該値が0.00％となっているものです。</t>
    <rPh sb="3" eb="5">
      <t>ユウケイ</t>
    </rPh>
    <rPh sb="5" eb="9">
      <t>コ</t>
    </rPh>
    <rPh sb="32" eb="36">
      <t>ル</t>
    </rPh>
    <rPh sb="36" eb="39">
      <t>ヘイキンチ</t>
    </rPh>
    <rPh sb="46" eb="47">
      <t>クラ</t>
    </rPh>
    <rPh sb="49" eb="50">
      <t>タカ</t>
    </rPh>
    <rPh sb="57" eb="59">
      <t>ショウライ</t>
    </rPh>
    <rPh sb="60" eb="62">
      <t>シセツ</t>
    </rPh>
    <rPh sb="63" eb="65">
      <t>カイチク</t>
    </rPh>
    <rPh sb="81" eb="82">
      <t>カンガ</t>
    </rPh>
    <rPh sb="92" eb="94">
      <t>カンキョ</t>
    </rPh>
    <rPh sb="94" eb="97">
      <t>ロウキュウカ</t>
    </rPh>
    <rPh sb="97" eb="98">
      <t>リツ</t>
    </rPh>
    <rPh sb="168" eb="170">
      <t>ジョウキ</t>
    </rPh>
    <rPh sb="171" eb="173">
      <t>ドウヨウ</t>
    </rPh>
    <rPh sb="174" eb="176">
      <t>リユウ</t>
    </rPh>
    <phoneticPr fontId="4"/>
  </si>
  <si>
    <r>
      <t xml:space="preserve">　①経常収支比率について、本年度は損益計算書上で約8,082万円の純利益が発生し、経常収支比率が105.24％となりました。類似団体平均値107.87%を約2.5ポイント下回りました。
　②累積欠損金比率について、累積欠損金がないので0となりました。
　③流動比率について、17.62%となりました。類似団体平均値37.20%と比べて低いのは、保有している現預金が少ないこと、過去の下水道整備への投資や事業費を補うために借り入れた企業債の償還金の割合が大きいことが主な要因です。　
</t>
    </r>
    <r>
      <rPr>
        <sz val="11"/>
        <rFont val="ＭＳ ゴシック"/>
        <family val="3"/>
        <charset val="128"/>
      </rPr>
      <t>　④企業債残高対</t>
    </r>
    <r>
      <rPr>
        <sz val="11"/>
        <color theme="1"/>
        <rFont val="ＭＳ ゴシック"/>
        <family val="3"/>
        <charset val="128"/>
      </rPr>
      <t>事業規模比率について、681.93%となりました。類似団体平均値843.72%と比べて低いのは、近年企業債の償還がある程度進んでいることが主な要因であり、当該比率は改善傾向と考えられます。　
　⑤経費回収率について、115.82%となっており、100%以上の水準となっております。これは流域下水道への接続により、汐見下水処理場において処理機能を廃止し、ポンプ場機能の施設へ改善したことによる経費節減効果によるものと考えられます。
　⑥汚水処理原価について、127.70円となりました。類似団体平均値129.90円とほぼ同水準ですが、流域下水道への維持管理負担金が年々増加傾向にあります。
　⑦施設利用率について、本市では単独処理場を設置していないため、当該値を計上していません。
　⑧水洗化率について、90.17%となりました。類似団体平均値95.96%を下回っている状況ですが、人口密集地での下水道の整備を急速に進捗したため、それに水洗化が追い付いていないものと考えられます。
　※令和２年度より地方公営企業法を一部適用したため、令和元年度以前の数値は計上していません。</t>
    </r>
    <rPh sb="2" eb="4">
      <t>ケイジョウ</t>
    </rPh>
    <rPh sb="4" eb="6">
      <t>シュウシ</t>
    </rPh>
    <rPh sb="6" eb="8">
      <t>ヒリツ</t>
    </rPh>
    <rPh sb="13" eb="16">
      <t>ホンネンド</t>
    </rPh>
    <rPh sb="17" eb="19">
      <t>ソンエキ</t>
    </rPh>
    <rPh sb="19" eb="22">
      <t>ケイサンショ</t>
    </rPh>
    <rPh sb="22" eb="23">
      <t>ジョウ</t>
    </rPh>
    <rPh sb="33" eb="36">
      <t>ジュンリエキ</t>
    </rPh>
    <rPh sb="62" eb="64">
      <t>ルイジ</t>
    </rPh>
    <rPh sb="64" eb="66">
      <t>ダンタイ</t>
    </rPh>
    <rPh sb="66" eb="69">
      <t>ヘイキンチ</t>
    </rPh>
    <rPh sb="77" eb="78">
      <t>ヤク</t>
    </rPh>
    <rPh sb="95" eb="97">
      <t>ルイセキ</t>
    </rPh>
    <rPh sb="97" eb="100">
      <t>ケッソンキン</t>
    </rPh>
    <rPh sb="100" eb="102">
      <t>ヒリツ</t>
    </rPh>
    <rPh sb="107" eb="109">
      <t>ルイセキ</t>
    </rPh>
    <rPh sb="109" eb="112">
      <t>ケッソンキン</t>
    </rPh>
    <rPh sb="150" eb="154">
      <t>ル</t>
    </rPh>
    <rPh sb="172" eb="174">
      <t>ホユウ</t>
    </rPh>
    <rPh sb="223" eb="225">
      <t>ワリアイ</t>
    </rPh>
    <rPh sb="226" eb="227">
      <t>オオ</t>
    </rPh>
    <rPh sb="232" eb="233">
      <t>オモ</t>
    </rPh>
    <rPh sb="234" eb="236">
      <t>ヨウイン</t>
    </rPh>
    <rPh sb="274" eb="278">
      <t>ル</t>
    </rPh>
    <rPh sb="289" eb="290">
      <t>クラ</t>
    </rPh>
    <rPh sb="297" eb="299">
      <t>キンネン</t>
    </rPh>
    <rPh sb="299" eb="301">
      <t>キギョウ</t>
    </rPh>
    <rPh sb="301" eb="302">
      <t>サイ</t>
    </rPh>
    <rPh sb="303" eb="305">
      <t>ショウカン</t>
    </rPh>
    <rPh sb="308" eb="310">
      <t>テイド</t>
    </rPh>
    <rPh sb="310" eb="311">
      <t>スス</t>
    </rPh>
    <rPh sb="318" eb="319">
      <t>オモ</t>
    </rPh>
    <rPh sb="320" eb="322">
      <t>ヨウイン</t>
    </rPh>
    <rPh sb="326" eb="328">
      <t>トウガイ</t>
    </rPh>
    <rPh sb="328" eb="330">
      <t>ヒリツ</t>
    </rPh>
    <rPh sb="333" eb="335">
      <t>ケイコウ</t>
    </rPh>
    <rPh sb="336" eb="337">
      <t>カンガ</t>
    </rPh>
    <rPh sb="483" eb="484">
      <t>エン</t>
    </rPh>
    <rPh sb="491" eb="495">
      <t>ル</t>
    </rPh>
    <rPh sb="504" eb="505">
      <t>エン</t>
    </rPh>
    <rPh sb="508" eb="511">
      <t>ドウスイジュン</t>
    </rPh>
    <rPh sb="613" eb="617">
      <t>ル</t>
    </rPh>
    <rPh sb="639" eb="641">
      <t>ジンコウ</t>
    </rPh>
    <rPh sb="641" eb="644">
      <t>ミッシュウチ</t>
    </rPh>
    <rPh sb="681" eb="682">
      <t>カンガ</t>
    </rPh>
    <phoneticPr fontId="4"/>
  </si>
  <si>
    <t>　令和2年4月1日から公営企業法を適用し、法適化後の初年度決算は約8,000万円の黒字を計上しました。しかし、近年の人口減少傾向や有収水量の減少傾向による下水道使用料の減が見込まれるなかで、継続的に下水道施設の建設・更新工事や維持管理を行っていくための財源を将来に渡って確保し続ける必要があります。
　持続可能な下水道事業の運営を行っていくためにも、本市におきましても、総務省より要請された「経営戦略」を令和２年度に策定・公表したところです。
　企業会計の趣旨に則った収支計画により、計画的な建設・更新工事、下水道施設の効率的な維持管理、費用対効果を踏まえた経費の節減など経営の効率化に努めるとともに、下水道使用料の適正化を含め将来を見据えつつ、経営基盤の強化を図り、継続的で健全な下水道経営を目指していきます。</t>
    <rPh sb="23" eb="24">
      <t>カ</t>
    </rPh>
    <rPh sb="24" eb="25">
      <t>ゴ</t>
    </rPh>
    <rPh sb="26" eb="29">
      <t>ショネンド</t>
    </rPh>
    <rPh sb="29" eb="31">
      <t>ケッサン</t>
    </rPh>
    <rPh sb="32" eb="33">
      <t>ヤク</t>
    </rPh>
    <rPh sb="38" eb="40">
      <t>マンエン</t>
    </rPh>
    <rPh sb="41" eb="43">
      <t>クロジ</t>
    </rPh>
    <rPh sb="44" eb="46">
      <t>ケイジョウ</t>
    </rPh>
    <rPh sb="55" eb="57">
      <t>キンネン</t>
    </rPh>
    <rPh sb="58" eb="60">
      <t>ジンコウ</t>
    </rPh>
    <rPh sb="60" eb="62">
      <t>ゲンショウ</t>
    </rPh>
    <rPh sb="62" eb="64">
      <t>ケイコウ</t>
    </rPh>
    <rPh sb="65" eb="67">
      <t>ユウシュウ</t>
    </rPh>
    <rPh sb="67" eb="69">
      <t>スイリョウ</t>
    </rPh>
    <rPh sb="70" eb="72">
      <t>ゲンショウ</t>
    </rPh>
    <rPh sb="72" eb="74">
      <t>ケイコウ</t>
    </rPh>
    <rPh sb="129" eb="131">
      <t>ショウライ</t>
    </rPh>
    <rPh sb="132" eb="133">
      <t>ワタ</t>
    </rPh>
    <rPh sb="138" eb="139">
      <t>ツヅ</t>
    </rPh>
    <rPh sb="141" eb="143">
      <t>ヒツヨウ</t>
    </rPh>
    <rPh sb="175" eb="177">
      <t>ホ</t>
    </rPh>
    <rPh sb="185" eb="188">
      <t>ソウムショウ</t>
    </rPh>
    <rPh sb="190" eb="192">
      <t>ヨウセイ</t>
    </rPh>
    <rPh sb="202" eb="207">
      <t>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</si>
</sst>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FB-44BE-BC66-6053DA1780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E6FB-44BE-BC66-6053DA1780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9A-43F4-95A1-FC4C5617D2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80.11</c:v>
                </c:pt>
              </c:numCache>
            </c:numRef>
          </c:val>
          <c:smooth val="0"/>
          <c:extLst>
            <c:ext xmlns:c16="http://schemas.microsoft.com/office/drawing/2014/chart" uri="{C3380CC4-5D6E-409C-BE32-E72D297353CC}">
              <c16:uniqueId val="{00000001-079A-43F4-95A1-FC4C5617D2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90.17</c:v>
                </c:pt>
              </c:numCache>
            </c:numRef>
          </c:val>
          <c:extLst>
            <c:ext xmlns:c16="http://schemas.microsoft.com/office/drawing/2014/chart" uri="{C3380CC4-5D6E-409C-BE32-E72D297353CC}">
              <c16:uniqueId val="{00000000-38AE-4D14-AEAF-2DD79D8298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95.96</c:v>
                </c:pt>
              </c:numCache>
            </c:numRef>
          </c:val>
          <c:smooth val="0"/>
          <c:extLst>
            <c:ext xmlns:c16="http://schemas.microsoft.com/office/drawing/2014/chart" uri="{C3380CC4-5D6E-409C-BE32-E72D297353CC}">
              <c16:uniqueId val="{00000001-38AE-4D14-AEAF-2DD79D8298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105.24</c:v>
                </c:pt>
              </c:numCache>
            </c:numRef>
          </c:val>
          <c:extLst>
            <c:ext xmlns:c16="http://schemas.microsoft.com/office/drawing/2014/chart" uri="{C3380CC4-5D6E-409C-BE32-E72D297353CC}">
              <c16:uniqueId val="{00000000-7046-4F18-8DF3-B1459C3A1F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107.87</c:v>
                </c:pt>
              </c:numCache>
            </c:numRef>
          </c:val>
          <c:smooth val="0"/>
          <c:extLst>
            <c:ext xmlns:c16="http://schemas.microsoft.com/office/drawing/2014/chart" uri="{C3380CC4-5D6E-409C-BE32-E72D297353CC}">
              <c16:uniqueId val="{00000001-7046-4F18-8DF3-B1459C3A1F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46.93</c:v>
                </c:pt>
              </c:numCache>
            </c:numRef>
          </c:val>
          <c:extLst>
            <c:ext xmlns:c16="http://schemas.microsoft.com/office/drawing/2014/chart" uri="{C3380CC4-5D6E-409C-BE32-E72D297353CC}">
              <c16:uniqueId val="{00000000-B4BE-4321-BA67-2C76B1B3A4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20.23</c:v>
                </c:pt>
              </c:numCache>
            </c:numRef>
          </c:val>
          <c:smooth val="0"/>
          <c:extLst>
            <c:ext xmlns:c16="http://schemas.microsoft.com/office/drawing/2014/chart" uri="{C3380CC4-5D6E-409C-BE32-E72D297353CC}">
              <c16:uniqueId val="{00000001-B4BE-4321-BA67-2C76B1B3A4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BB-48C0-ADEE-C21E053F99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1.63</c:v>
                </c:pt>
              </c:numCache>
            </c:numRef>
          </c:val>
          <c:smooth val="0"/>
          <c:extLst>
            <c:ext xmlns:c16="http://schemas.microsoft.com/office/drawing/2014/chart" uri="{C3380CC4-5D6E-409C-BE32-E72D297353CC}">
              <c16:uniqueId val="{00000001-EABB-48C0-ADEE-C21E053F99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FCE-479C-BC6B-1E2E63E5AC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11.59</c:v>
                </c:pt>
              </c:numCache>
            </c:numRef>
          </c:val>
          <c:smooth val="0"/>
          <c:extLst>
            <c:ext xmlns:c16="http://schemas.microsoft.com/office/drawing/2014/chart" uri="{C3380CC4-5D6E-409C-BE32-E72D297353CC}">
              <c16:uniqueId val="{00000001-5FCE-479C-BC6B-1E2E63E5AC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17.62</c:v>
                </c:pt>
              </c:numCache>
            </c:numRef>
          </c:val>
          <c:extLst>
            <c:ext xmlns:c16="http://schemas.microsoft.com/office/drawing/2014/chart" uri="{C3380CC4-5D6E-409C-BE32-E72D297353CC}">
              <c16:uniqueId val="{00000000-615C-418E-A9EF-763A5560DF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37.200000000000003</c:v>
                </c:pt>
              </c:numCache>
            </c:numRef>
          </c:val>
          <c:smooth val="0"/>
          <c:extLst>
            <c:ext xmlns:c16="http://schemas.microsoft.com/office/drawing/2014/chart" uri="{C3380CC4-5D6E-409C-BE32-E72D297353CC}">
              <c16:uniqueId val="{00000001-615C-418E-A9EF-763A5560DF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681.93</c:v>
                </c:pt>
              </c:numCache>
            </c:numRef>
          </c:val>
          <c:extLst>
            <c:ext xmlns:c16="http://schemas.microsoft.com/office/drawing/2014/chart" uri="{C3380CC4-5D6E-409C-BE32-E72D297353CC}">
              <c16:uniqueId val="{00000000-AD7A-47FA-B190-CF1E2EDD9D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843.72</c:v>
                </c:pt>
              </c:numCache>
            </c:numRef>
          </c:val>
          <c:smooth val="0"/>
          <c:extLst>
            <c:ext xmlns:c16="http://schemas.microsoft.com/office/drawing/2014/chart" uri="{C3380CC4-5D6E-409C-BE32-E72D297353CC}">
              <c16:uniqueId val="{00000001-AD7A-47FA-B190-CF1E2EDD9D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115.82</c:v>
                </c:pt>
              </c:numCache>
            </c:numRef>
          </c:val>
          <c:extLst>
            <c:ext xmlns:c16="http://schemas.microsoft.com/office/drawing/2014/chart" uri="{C3380CC4-5D6E-409C-BE32-E72D297353CC}">
              <c16:uniqueId val="{00000000-1F05-4802-88F5-51A6233266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94.81</c:v>
                </c:pt>
              </c:numCache>
            </c:numRef>
          </c:val>
          <c:smooth val="0"/>
          <c:extLst>
            <c:ext xmlns:c16="http://schemas.microsoft.com/office/drawing/2014/chart" uri="{C3380CC4-5D6E-409C-BE32-E72D297353CC}">
              <c16:uniqueId val="{00000001-1F05-4802-88F5-51A6233266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127.7</c:v>
                </c:pt>
              </c:numCache>
            </c:numRef>
          </c:val>
          <c:extLst>
            <c:ext xmlns:c16="http://schemas.microsoft.com/office/drawing/2014/chart" uri="{C3380CC4-5D6E-409C-BE32-E72D297353CC}">
              <c16:uniqueId val="{00000000-F2B8-46F7-89B8-3E5D30E919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129.9</c:v>
                </c:pt>
              </c:numCache>
            </c:numRef>
          </c:val>
          <c:smooth val="0"/>
          <c:extLst>
            <c:ext xmlns:c16="http://schemas.microsoft.com/office/drawing/2014/chart" uri="{C3380CC4-5D6E-409C-BE32-E72D297353CC}">
              <c16:uniqueId val="{00000001-F2B8-46F7-89B8-3E5D30E919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68" width="3.125" customWidth="1"/>
    <col min="69" max="71" width="6.875" customWidth="1"/>
    <col min="72"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泉大津市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9">
        <f>データ!S6</f>
        <v>74351</v>
      </c>
      <c r="AM8" s="69"/>
      <c r="AN8" s="69"/>
      <c r="AO8" s="69"/>
      <c r="AP8" s="69"/>
      <c r="AQ8" s="69"/>
      <c r="AR8" s="69"/>
      <c r="AS8" s="69"/>
      <c r="AT8" s="68">
        <f>データ!T6</f>
        <v>14.33</v>
      </c>
      <c r="AU8" s="68"/>
      <c r="AV8" s="68"/>
      <c r="AW8" s="68"/>
      <c r="AX8" s="68"/>
      <c r="AY8" s="68"/>
      <c r="AZ8" s="68"/>
      <c r="BA8" s="68"/>
      <c r="BB8" s="68">
        <f>データ!U6</f>
        <v>5188.49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52.18</v>
      </c>
      <c r="J10" s="68"/>
      <c r="K10" s="68"/>
      <c r="L10" s="68"/>
      <c r="M10" s="68"/>
      <c r="N10" s="68"/>
      <c r="O10" s="68"/>
      <c r="P10" s="68">
        <f>データ!P6</f>
        <v>96.81</v>
      </c>
      <c r="Q10" s="68"/>
      <c r="R10" s="68"/>
      <c r="S10" s="68"/>
      <c r="T10" s="68"/>
      <c r="U10" s="68"/>
      <c r="V10" s="68"/>
      <c r="W10" s="68">
        <f>データ!Q6</f>
        <v>80.73</v>
      </c>
      <c r="X10" s="68"/>
      <c r="Y10" s="68"/>
      <c r="Z10" s="68"/>
      <c r="AA10" s="68"/>
      <c r="AB10" s="68"/>
      <c r="AC10" s="68"/>
      <c r="AD10" s="69">
        <f>データ!R6</f>
        <v>2877</v>
      </c>
      <c r="AE10" s="69"/>
      <c r="AF10" s="69"/>
      <c r="AG10" s="69"/>
      <c r="AH10" s="69"/>
      <c r="AI10" s="69"/>
      <c r="AJ10" s="69"/>
      <c r="AK10" s="2"/>
      <c r="AL10" s="69">
        <f>データ!V6</f>
        <v>71734</v>
      </c>
      <c r="AM10" s="69"/>
      <c r="AN10" s="69"/>
      <c r="AO10" s="69"/>
      <c r="AP10" s="69"/>
      <c r="AQ10" s="69"/>
      <c r="AR10" s="69"/>
      <c r="AS10" s="69"/>
      <c r="AT10" s="68">
        <f>データ!W6</f>
        <v>9.27</v>
      </c>
      <c r="AU10" s="68"/>
      <c r="AV10" s="68"/>
      <c r="AW10" s="68"/>
      <c r="AX10" s="68"/>
      <c r="AY10" s="68"/>
      <c r="AZ10" s="68"/>
      <c r="BA10" s="68"/>
      <c r="BB10" s="68">
        <f>データ!X6</f>
        <v>7738.3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VJCbugIoqRa8CoTSetMrkzQm0XaCLn5kuqH45c60JgpeqUN8JisdRBfKhA4BFURTdIEvZf4VS6yPtK8CfiwbQ==" saltValue="PNlf9tvKyQ4s9bltU2IV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272060</v>
      </c>
      <c r="D6" s="33">
        <f t="shared" si="3"/>
        <v>46</v>
      </c>
      <c r="E6" s="33">
        <f t="shared" si="3"/>
        <v>17</v>
      </c>
      <c r="F6" s="33">
        <f t="shared" si="3"/>
        <v>1</v>
      </c>
      <c r="G6" s="33">
        <f t="shared" si="3"/>
        <v>0</v>
      </c>
      <c r="H6" s="33" t="str">
        <f t="shared" si="3"/>
        <v>大阪府　泉大津市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52.18</v>
      </c>
      <c r="P6" s="34">
        <f t="shared" si="3"/>
        <v>96.81</v>
      </c>
      <c r="Q6" s="34">
        <f t="shared" si="3"/>
        <v>80.73</v>
      </c>
      <c r="R6" s="34">
        <f t="shared" si="3"/>
        <v>2877</v>
      </c>
      <c r="S6" s="34">
        <f t="shared" si="3"/>
        <v>74351</v>
      </c>
      <c r="T6" s="34">
        <f t="shared" si="3"/>
        <v>14.33</v>
      </c>
      <c r="U6" s="34">
        <f t="shared" si="3"/>
        <v>5188.49</v>
      </c>
      <c r="V6" s="34">
        <f t="shared" si="3"/>
        <v>71734</v>
      </c>
      <c r="W6" s="34">
        <f t="shared" si="3"/>
        <v>9.27</v>
      </c>
      <c r="X6" s="34">
        <f t="shared" si="3"/>
        <v>7738.3</v>
      </c>
      <c r="Y6" s="35" t="str">
        <f>IF(Y7="",NA(),Y7)</f>
        <v>-</v>
      </c>
      <c r="Z6" s="35" t="str">
        <f t="shared" ref="Z6:AH6" si="4">IF(Z7="",NA(),Z7)</f>
        <v>-</v>
      </c>
      <c r="AA6" s="35" t="str">
        <f t="shared" si="4"/>
        <v>-</v>
      </c>
      <c r="AB6" s="35" t="str">
        <f t="shared" si="4"/>
        <v>-</v>
      </c>
      <c r="AC6" s="35">
        <f t="shared" si="4"/>
        <v>105.24</v>
      </c>
      <c r="AD6" s="35" t="str">
        <f t="shared" si="4"/>
        <v>-</v>
      </c>
      <c r="AE6" s="35" t="str">
        <f t="shared" si="4"/>
        <v>-</v>
      </c>
      <c r="AF6" s="35" t="str">
        <f t="shared" si="4"/>
        <v>-</v>
      </c>
      <c r="AG6" s="35" t="str">
        <f t="shared" si="4"/>
        <v>-</v>
      </c>
      <c r="AH6" s="35">
        <f t="shared" si="4"/>
        <v>107.87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11.59</v>
      </c>
      <c r="AT6" s="34" t="str">
        <f>IF(AT7="","",IF(AT7="-","【-】","【"&amp;SUBSTITUTE(TEXT(AT7,"#,##0.00"),"-","△")&amp;"】"))</f>
        <v>【3.64】</v>
      </c>
      <c r="AU6" s="35" t="str">
        <f>IF(AU7="",NA(),AU7)</f>
        <v>-</v>
      </c>
      <c r="AV6" s="35" t="str">
        <f t="shared" ref="AV6:BD6" si="6">IF(AV7="",NA(),AV7)</f>
        <v>-</v>
      </c>
      <c r="AW6" s="35" t="str">
        <f t="shared" si="6"/>
        <v>-</v>
      </c>
      <c r="AX6" s="35" t="str">
        <f t="shared" si="6"/>
        <v>-</v>
      </c>
      <c r="AY6" s="35">
        <f t="shared" si="6"/>
        <v>17.62</v>
      </c>
      <c r="AZ6" s="35" t="str">
        <f t="shared" si="6"/>
        <v>-</v>
      </c>
      <c r="BA6" s="35" t="str">
        <f t="shared" si="6"/>
        <v>-</v>
      </c>
      <c r="BB6" s="35" t="str">
        <f t="shared" si="6"/>
        <v>-</v>
      </c>
      <c r="BC6" s="35" t="str">
        <f t="shared" si="6"/>
        <v>-</v>
      </c>
      <c r="BD6" s="35">
        <f t="shared" si="6"/>
        <v>37.200000000000003</v>
      </c>
      <c r="BE6" s="34" t="str">
        <f>IF(BE7="","",IF(BE7="-","【-】","【"&amp;SUBSTITUTE(TEXT(BE7,"#,##0.00"),"-","△")&amp;"】"))</f>
        <v>【67.52】</v>
      </c>
      <c r="BF6" s="35" t="str">
        <f>IF(BF7="",NA(),BF7)</f>
        <v>-</v>
      </c>
      <c r="BG6" s="35" t="str">
        <f t="shared" ref="BG6:BO6" si="7">IF(BG7="",NA(),BG7)</f>
        <v>-</v>
      </c>
      <c r="BH6" s="35" t="str">
        <f t="shared" si="7"/>
        <v>-</v>
      </c>
      <c r="BI6" s="35" t="str">
        <f t="shared" si="7"/>
        <v>-</v>
      </c>
      <c r="BJ6" s="35">
        <f t="shared" si="7"/>
        <v>681.93</v>
      </c>
      <c r="BK6" s="35" t="str">
        <f t="shared" si="7"/>
        <v>-</v>
      </c>
      <c r="BL6" s="35" t="str">
        <f t="shared" si="7"/>
        <v>-</v>
      </c>
      <c r="BM6" s="35" t="str">
        <f t="shared" si="7"/>
        <v>-</v>
      </c>
      <c r="BN6" s="35" t="str">
        <f t="shared" si="7"/>
        <v>-</v>
      </c>
      <c r="BO6" s="35">
        <f t="shared" si="7"/>
        <v>843.72</v>
      </c>
      <c r="BP6" s="34" t="str">
        <f>IF(BP7="","",IF(BP7="-","【-】","【"&amp;SUBSTITUTE(TEXT(BP7,"#,##0.00"),"-","△")&amp;"】"))</f>
        <v>【705.21】</v>
      </c>
      <c r="BQ6" s="35" t="str">
        <f>IF(BQ7="",NA(),BQ7)</f>
        <v>-</v>
      </c>
      <c r="BR6" s="35" t="str">
        <f t="shared" ref="BR6:BZ6" si="8">IF(BR7="",NA(),BR7)</f>
        <v>-</v>
      </c>
      <c r="BS6" s="35" t="str">
        <f t="shared" si="8"/>
        <v>-</v>
      </c>
      <c r="BT6" s="35" t="str">
        <f t="shared" si="8"/>
        <v>-</v>
      </c>
      <c r="BU6" s="35">
        <f t="shared" si="8"/>
        <v>115.82</v>
      </c>
      <c r="BV6" s="35" t="str">
        <f t="shared" si="8"/>
        <v>-</v>
      </c>
      <c r="BW6" s="35" t="str">
        <f t="shared" si="8"/>
        <v>-</v>
      </c>
      <c r="BX6" s="35" t="str">
        <f t="shared" si="8"/>
        <v>-</v>
      </c>
      <c r="BY6" s="35" t="str">
        <f t="shared" si="8"/>
        <v>-</v>
      </c>
      <c r="BZ6" s="35">
        <f t="shared" si="8"/>
        <v>94.81</v>
      </c>
      <c r="CA6" s="34" t="str">
        <f>IF(CA7="","",IF(CA7="-","【-】","【"&amp;SUBSTITUTE(TEXT(CA7,"#,##0.00"),"-","△")&amp;"】"))</f>
        <v>【98.96】</v>
      </c>
      <c r="CB6" s="35" t="str">
        <f>IF(CB7="",NA(),CB7)</f>
        <v>-</v>
      </c>
      <c r="CC6" s="35" t="str">
        <f t="shared" ref="CC6:CK6" si="9">IF(CC7="",NA(),CC7)</f>
        <v>-</v>
      </c>
      <c r="CD6" s="35" t="str">
        <f t="shared" si="9"/>
        <v>-</v>
      </c>
      <c r="CE6" s="35" t="str">
        <f t="shared" si="9"/>
        <v>-</v>
      </c>
      <c r="CF6" s="35">
        <f t="shared" si="9"/>
        <v>127.7</v>
      </c>
      <c r="CG6" s="35" t="str">
        <f t="shared" si="9"/>
        <v>-</v>
      </c>
      <c r="CH6" s="35" t="str">
        <f t="shared" si="9"/>
        <v>-</v>
      </c>
      <c r="CI6" s="35" t="str">
        <f t="shared" si="9"/>
        <v>-</v>
      </c>
      <c r="CJ6" s="35" t="str">
        <f t="shared" si="9"/>
        <v>-</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80.11</v>
      </c>
      <c r="CW6" s="34" t="str">
        <f>IF(CW7="","",IF(CW7="-","【-】","【"&amp;SUBSTITUTE(TEXT(CW7,"#,##0.00"),"-","△")&amp;"】"))</f>
        <v>【59.57】</v>
      </c>
      <c r="CX6" s="35" t="str">
        <f>IF(CX7="",NA(),CX7)</f>
        <v>-</v>
      </c>
      <c r="CY6" s="35" t="str">
        <f t="shared" ref="CY6:DG6" si="11">IF(CY7="",NA(),CY7)</f>
        <v>-</v>
      </c>
      <c r="CZ6" s="35" t="str">
        <f t="shared" si="11"/>
        <v>-</v>
      </c>
      <c r="DA6" s="35" t="str">
        <f t="shared" si="11"/>
        <v>-</v>
      </c>
      <c r="DB6" s="35">
        <f t="shared" si="11"/>
        <v>90.17</v>
      </c>
      <c r="DC6" s="35" t="str">
        <f t="shared" si="11"/>
        <v>-</v>
      </c>
      <c r="DD6" s="35" t="str">
        <f t="shared" si="11"/>
        <v>-</v>
      </c>
      <c r="DE6" s="35" t="str">
        <f t="shared" si="11"/>
        <v>-</v>
      </c>
      <c r="DF6" s="35" t="str">
        <f t="shared" si="11"/>
        <v>-</v>
      </c>
      <c r="DG6" s="35">
        <f t="shared" si="11"/>
        <v>95.96</v>
      </c>
      <c r="DH6" s="34" t="str">
        <f>IF(DH7="","",IF(DH7="-","【-】","【"&amp;SUBSTITUTE(TEXT(DH7,"#,##0.00"),"-","△")&amp;"】"))</f>
        <v>【95.57】</v>
      </c>
      <c r="DI6" s="35" t="str">
        <f>IF(DI7="",NA(),DI7)</f>
        <v>-</v>
      </c>
      <c r="DJ6" s="35" t="str">
        <f t="shared" ref="DJ6:DR6" si="12">IF(DJ7="",NA(),DJ7)</f>
        <v>-</v>
      </c>
      <c r="DK6" s="35" t="str">
        <f t="shared" si="12"/>
        <v>-</v>
      </c>
      <c r="DL6" s="35" t="str">
        <f t="shared" si="12"/>
        <v>-</v>
      </c>
      <c r="DM6" s="35">
        <f t="shared" si="12"/>
        <v>46.93</v>
      </c>
      <c r="DN6" s="35" t="str">
        <f t="shared" si="12"/>
        <v>-</v>
      </c>
      <c r="DO6" s="35" t="str">
        <f t="shared" si="12"/>
        <v>-</v>
      </c>
      <c r="DP6" s="35" t="str">
        <f t="shared" si="12"/>
        <v>-</v>
      </c>
      <c r="DQ6" s="35" t="str">
        <f t="shared" si="12"/>
        <v>-</v>
      </c>
      <c r="DR6" s="35">
        <f t="shared" si="12"/>
        <v>20.23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1.63</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【0.30】</v>
      </c>
    </row>
    <row r="7" spans="1:148" s="36" customFormat="1" x14ac:dyDescent="0.15">
      <c r="A7" s="28"/>
      <c r="B7" s="37">
        <v>2020</v>
      </c>
      <c r="C7" s="37">
        <v>272060</v>
      </c>
      <c r="D7" s="37">
        <v>46</v>
      </c>
      <c r="E7" s="37">
        <v>17</v>
      </c>
      <c r="F7" s="37">
        <v>1</v>
      </c>
      <c r="G7" s="37">
        <v>0</v>
      </c>
      <c r="H7" s="37" t="s">
        <v>96</v>
      </c>
      <c r="I7" s="37" t="s">
        <v>97</v>
      </c>
      <c r="J7" s="37" t="s">
        <v>98</v>
      </c>
      <c r="K7" s="37" t="s">
        <v>99</v>
      </c>
      <c r="L7" s="37" t="s">
        <v>100</v>
      </c>
      <c r="M7" s="37" t="s">
        <v>101</v>
      </c>
      <c r="N7" s="38" t="s">
        <v>102</v>
      </c>
      <c r="O7" s="38">
        <v>52.18</v>
      </c>
      <c r="P7" s="38">
        <v>96.81</v>
      </c>
      <c r="Q7" s="38">
        <v>80.73</v>
      </c>
      <c r="R7" s="38">
        <v>2877</v>
      </c>
      <c r="S7" s="38">
        <v>74351</v>
      </c>
      <c r="T7" s="38">
        <v>14.33</v>
      </c>
      <c r="U7" s="38">
        <v>5188.49</v>
      </c>
      <c r="V7" s="38">
        <v>71734</v>
      </c>
      <c r="W7" s="38">
        <v>9.27</v>
      </c>
      <c r="X7" s="38">
        <v>7738.3</v>
      </c>
      <c r="Y7" s="38" t="s">
        <v>102</v>
      </c>
      <c r="Z7" s="38" t="s">
        <v>102</v>
      </c>
      <c r="AA7" s="38" t="s">
        <v>102</v>
      </c>
      <c r="AB7" s="38" t="s">
        <v>102</v>
      </c>
      <c r="AC7" s="38">
        <v>105.24</v>
      </c>
      <c r="AD7" s="38" t="s">
        <v>102</v>
      </c>
      <c r="AE7" s="38" t="s">
        <v>102</v>
      </c>
      <c r="AF7" s="38" t="s">
        <v>102</v>
      </c>
      <c r="AG7" s="38" t="s">
        <v>102</v>
      </c>
      <c r="AH7" s="38">
        <v>107.87</v>
      </c>
      <c r="AI7" s="38">
        <v>106.67</v>
      </c>
      <c r="AJ7" s="38" t="s">
        <v>102</v>
      </c>
      <c r="AK7" s="38" t="s">
        <v>102</v>
      </c>
      <c r="AL7" s="38" t="s">
        <v>102</v>
      </c>
      <c r="AM7" s="38" t="s">
        <v>102</v>
      </c>
      <c r="AN7" s="38">
        <v>0</v>
      </c>
      <c r="AO7" s="38" t="s">
        <v>102</v>
      </c>
      <c r="AP7" s="38" t="s">
        <v>102</v>
      </c>
      <c r="AQ7" s="38" t="s">
        <v>102</v>
      </c>
      <c r="AR7" s="38" t="s">
        <v>102</v>
      </c>
      <c r="AS7" s="38">
        <v>11.59</v>
      </c>
      <c r="AT7" s="38">
        <v>3.64</v>
      </c>
      <c r="AU7" s="38" t="s">
        <v>102</v>
      </c>
      <c r="AV7" s="38" t="s">
        <v>102</v>
      </c>
      <c r="AW7" s="38" t="s">
        <v>102</v>
      </c>
      <c r="AX7" s="38" t="s">
        <v>102</v>
      </c>
      <c r="AY7" s="38">
        <v>17.62</v>
      </c>
      <c r="AZ7" s="38" t="s">
        <v>102</v>
      </c>
      <c r="BA7" s="38" t="s">
        <v>102</v>
      </c>
      <c r="BB7" s="38" t="s">
        <v>102</v>
      </c>
      <c r="BC7" s="38" t="s">
        <v>102</v>
      </c>
      <c r="BD7" s="38">
        <v>37.200000000000003</v>
      </c>
      <c r="BE7" s="38">
        <v>67.52</v>
      </c>
      <c r="BF7" s="38" t="s">
        <v>102</v>
      </c>
      <c r="BG7" s="38" t="s">
        <v>102</v>
      </c>
      <c r="BH7" s="38" t="s">
        <v>102</v>
      </c>
      <c r="BI7" s="38" t="s">
        <v>102</v>
      </c>
      <c r="BJ7" s="38">
        <v>681.93</v>
      </c>
      <c r="BK7" s="38" t="s">
        <v>102</v>
      </c>
      <c r="BL7" s="38" t="s">
        <v>102</v>
      </c>
      <c r="BM7" s="38" t="s">
        <v>102</v>
      </c>
      <c r="BN7" s="38" t="s">
        <v>102</v>
      </c>
      <c r="BO7" s="38">
        <v>843.72</v>
      </c>
      <c r="BP7" s="38">
        <v>705.21</v>
      </c>
      <c r="BQ7" s="38" t="s">
        <v>102</v>
      </c>
      <c r="BR7" s="38" t="s">
        <v>102</v>
      </c>
      <c r="BS7" s="38" t="s">
        <v>102</v>
      </c>
      <c r="BT7" s="38" t="s">
        <v>102</v>
      </c>
      <c r="BU7" s="38">
        <v>115.82</v>
      </c>
      <c r="BV7" s="38" t="s">
        <v>102</v>
      </c>
      <c r="BW7" s="38" t="s">
        <v>102</v>
      </c>
      <c r="BX7" s="38" t="s">
        <v>102</v>
      </c>
      <c r="BY7" s="38" t="s">
        <v>102</v>
      </c>
      <c r="BZ7" s="38">
        <v>94.81</v>
      </c>
      <c r="CA7" s="38">
        <v>98.96</v>
      </c>
      <c r="CB7" s="38" t="s">
        <v>102</v>
      </c>
      <c r="CC7" s="38" t="s">
        <v>102</v>
      </c>
      <c r="CD7" s="38" t="s">
        <v>102</v>
      </c>
      <c r="CE7" s="38" t="s">
        <v>102</v>
      </c>
      <c r="CF7" s="38">
        <v>127.7</v>
      </c>
      <c r="CG7" s="38" t="s">
        <v>102</v>
      </c>
      <c r="CH7" s="38" t="s">
        <v>102</v>
      </c>
      <c r="CI7" s="38" t="s">
        <v>102</v>
      </c>
      <c r="CJ7" s="38" t="s">
        <v>102</v>
      </c>
      <c r="CK7" s="38">
        <v>129.9</v>
      </c>
      <c r="CL7" s="38">
        <v>134.52000000000001</v>
      </c>
      <c r="CM7" s="38" t="s">
        <v>102</v>
      </c>
      <c r="CN7" s="38" t="s">
        <v>102</v>
      </c>
      <c r="CO7" s="38" t="s">
        <v>102</v>
      </c>
      <c r="CP7" s="38" t="s">
        <v>102</v>
      </c>
      <c r="CQ7" s="38" t="s">
        <v>102</v>
      </c>
      <c r="CR7" s="38" t="s">
        <v>102</v>
      </c>
      <c r="CS7" s="38" t="s">
        <v>102</v>
      </c>
      <c r="CT7" s="38" t="s">
        <v>102</v>
      </c>
      <c r="CU7" s="38" t="s">
        <v>102</v>
      </c>
      <c r="CV7" s="38">
        <v>80.11</v>
      </c>
      <c r="CW7" s="38">
        <v>59.57</v>
      </c>
      <c r="CX7" s="38" t="s">
        <v>102</v>
      </c>
      <c r="CY7" s="38" t="s">
        <v>102</v>
      </c>
      <c r="CZ7" s="38" t="s">
        <v>102</v>
      </c>
      <c r="DA7" s="38" t="s">
        <v>102</v>
      </c>
      <c r="DB7" s="38">
        <v>90.17</v>
      </c>
      <c r="DC7" s="38" t="s">
        <v>102</v>
      </c>
      <c r="DD7" s="38" t="s">
        <v>102</v>
      </c>
      <c r="DE7" s="38" t="s">
        <v>102</v>
      </c>
      <c r="DF7" s="38" t="s">
        <v>102</v>
      </c>
      <c r="DG7" s="38">
        <v>95.96</v>
      </c>
      <c r="DH7" s="38">
        <v>95.57</v>
      </c>
      <c r="DI7" s="38" t="s">
        <v>102</v>
      </c>
      <c r="DJ7" s="38" t="s">
        <v>102</v>
      </c>
      <c r="DK7" s="38" t="s">
        <v>102</v>
      </c>
      <c r="DL7" s="38" t="s">
        <v>102</v>
      </c>
      <c r="DM7" s="38">
        <v>46.93</v>
      </c>
      <c r="DN7" s="38" t="s">
        <v>102</v>
      </c>
      <c r="DO7" s="38" t="s">
        <v>102</v>
      </c>
      <c r="DP7" s="38" t="s">
        <v>102</v>
      </c>
      <c r="DQ7" s="38" t="s">
        <v>102</v>
      </c>
      <c r="DR7" s="38">
        <v>20.23</v>
      </c>
      <c r="DS7" s="38">
        <v>36.520000000000003</v>
      </c>
      <c r="DT7" s="38" t="s">
        <v>102</v>
      </c>
      <c r="DU7" s="38" t="s">
        <v>102</v>
      </c>
      <c r="DV7" s="38" t="s">
        <v>102</v>
      </c>
      <c r="DW7" s="38" t="s">
        <v>102</v>
      </c>
      <c r="DX7" s="38">
        <v>0</v>
      </c>
      <c r="DY7" s="38" t="s">
        <v>102</v>
      </c>
      <c r="DZ7" s="38" t="s">
        <v>102</v>
      </c>
      <c r="EA7" s="38" t="s">
        <v>102</v>
      </c>
      <c r="EB7" s="38" t="s">
        <v>102</v>
      </c>
      <c r="EC7" s="38">
        <v>1.63</v>
      </c>
      <c r="ED7" s="38">
        <v>5.72</v>
      </c>
      <c r="EE7" s="38" t="s">
        <v>102</v>
      </c>
      <c r="EF7" s="38" t="s">
        <v>102</v>
      </c>
      <c r="EG7" s="38" t="s">
        <v>102</v>
      </c>
      <c r="EH7" s="38" t="s">
        <v>102</v>
      </c>
      <c r="EI7" s="38">
        <v>0</v>
      </c>
      <c r="EJ7" s="38" t="s">
        <v>102</v>
      </c>
      <c r="EK7" s="38" t="s">
        <v>102</v>
      </c>
      <c r="EL7" s="38" t="s">
        <v>102</v>
      </c>
      <c r="EM7" s="38" t="s">
        <v>102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2022-02-10T08:39:45Z</cp:lastPrinted>
  <dcterms:created xsi:type="dcterms:W3CDTF">2021-12-03T07:15:15Z</dcterms:created>
  <dcterms:modified xsi:type="dcterms:W3CDTF">2022-02-10T08:39:47Z</dcterms:modified>
  <cp:category/>
</cp:coreProperties>
</file>