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7 泉大津市○\"/>
    </mc:Choice>
  </mc:AlternateContent>
  <workbookProtection workbookAlgorithmName="SHA-512" workbookHashValue="q45YvxgnwEKb8xDNCRzHxAg4FSbDZApJJ9pCsEv9zKJOZ6xXj7N7qng4Klvk2pQ0ZBL3vIWw6PNJnmtMkf5F8w==" workbookSaltValue="mk7kvyqBwpRTORYO4yfAd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BG30" i="4"/>
  <c r="AV76" i="4"/>
  <c r="KO51" i="4"/>
  <c r="LE76" i="4"/>
  <c r="FX51" i="4"/>
  <c r="KO30" i="4"/>
  <c r="FX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<sst xmlns="http://schemas.openxmlformats.org/spreadsheetml/2006/main" count="278" uniqueCount="130">
  <si>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</si>
  <si>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</si>
  <si>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</si>
  <si>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</si>
  <si>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</si>
  <si>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</si>
  <si>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</si>
  <si>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</si>
  <si>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</si>
  <si>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</si>
  <si>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</si>
  <si>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</si>
  <si>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</si>
  <si>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</si>
  <si>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</si>
  <si>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</si>
  <si>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</si>
  <si>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</si>
  <si>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</si>
  <si>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</si>
  <si>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</si>
  <si>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</si>
  <si>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</si>
  <si>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</si>
  <si>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</si>
  <si>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</si>
  <si>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</si>
  <si>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</si>
  <si>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</si>
  <si>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</si>
  <si>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</si>
  <si>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</si>
  <si>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</si>
  <si>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</si>
  <si>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</si>
  <si>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</si>
  <si>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</si>
  <si>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</si>
  <si>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</si>
  <si>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</si>
  <si>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</si>
  <si>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</si>
  <si>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</si>
  <si>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</si>
  <si>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</si>
  <si>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</si>
  <si>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</si>
  <si>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</si>
  <si>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</si>
  <si>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</si>
  <si>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</si>
  <si>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</si>
  <si>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</si>
  <si>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</si>
  <si>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</si>
  <si>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</si>
  <si>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</si>
  <si>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</si>
  <si>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</si>
  <si>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</si>
  <si>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</si>
  <si>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</si>
  <si>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</si>
  <si>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</si>
  <si>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</si>
  <si>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</si>
  <si>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</si>
  <si>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</si>
  <si>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</si>
  <si>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</si>
  <si>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</si>
  <si>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</si>
  <si>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</si>
  <si>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</si>
  <si>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</si>
  <si>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</si>
  <si>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</si>
  <si>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</si>
  <si>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</si>
  <si>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</si>
  <si>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</si>
  <si>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</si>
  <si>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</si>
  <si>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</si>
  <si>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</si>
  <si>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</si>
  <si>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</si>
  <si>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</si>
  <si>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</si>
  <si>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</si>
  <si>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</si>
  <si>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</si>
  <si>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</si>
  <si>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</si>
  <si>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</si>
  <si>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</si>
  <si>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</si>
  <si>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</si>
  <si>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</si>
  <si>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</si>
  <si>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</si>
  <si>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</si>
  <si>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</si>
  <si>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</si>
  <si>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</si>
  <si>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</si>
  <si>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</si>
  <si>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</si>
  <si>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泉大津市</t>
  </si>
  <si>
    <t>泉大津市立駐車場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</si>
  <si>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</si>
  <si>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</si>
  <si>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</si>
  <si>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</si>
  <si>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</si>
  <si>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</si>
  <si>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</si>
  <si>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</si>
  <si>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</si>
  <si>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</si>
  <si>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</si>
  <si>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</si>
  <si>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</si>
  <si>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</si>
  <si>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</si>
  <si>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</si>
  <si>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供用開始から20年以上経過した駐車場内の設備については、大規模な修繕や改修を行っておらず老朽化が進んでいるため、市では平成27年度に長期修繕計画を策定し、令和2年度は湧水槽フロートスイッチの交換、消防設備（泡消火設備、感知器等）の修繕を行った。</t>
    <rPh sb="1" eb="3">
      <t>キョウヨウ</t>
    </rPh>
    <rPh sb="3" eb="5">
      <t>カイシ</t>
    </rPh>
    <rPh sb="9" eb="12">
      <t>ネンイジョウ</t>
    </rPh>
    <rPh sb="12" eb="14">
      <t>ケイカ</t>
    </rPh>
    <rPh sb="16" eb="19">
      <t>チュウシャジョウ</t>
    </rPh>
    <rPh sb="19" eb="20">
      <t>ナイ</t>
    </rPh>
    <rPh sb="21" eb="23">
      <t>セツビ</t>
    </rPh>
    <rPh sb="29" eb="32">
      <t>ダイキボ</t>
    </rPh>
    <rPh sb="33" eb="35">
      <t>シュウゼン</t>
    </rPh>
    <rPh sb="36" eb="38">
      <t>カイシュウ</t>
    </rPh>
    <rPh sb="39" eb="40">
      <t>オコナ</t>
    </rPh>
    <rPh sb="45" eb="48">
      <t>ロウキュウカ</t>
    </rPh>
    <rPh sb="49" eb="50">
      <t>スス</t>
    </rPh>
    <rPh sb="57" eb="58">
      <t>シ</t>
    </rPh>
    <rPh sb="60" eb="62">
      <t>ヘイセイ</t>
    </rPh>
    <rPh sb="64" eb="65">
      <t>ネン</t>
    </rPh>
    <rPh sb="65" eb="66">
      <t>ド</t>
    </rPh>
    <rPh sb="67" eb="69">
      <t>チョウキ</t>
    </rPh>
    <rPh sb="69" eb="71">
      <t>シュウゼン</t>
    </rPh>
    <rPh sb="71" eb="73">
      <t>ケイカク</t>
    </rPh>
    <rPh sb="74" eb="76">
      <t>サクテイ</t>
    </rPh>
    <rPh sb="78" eb="79">
      <t>レイ</t>
    </rPh>
    <rPh sb="79" eb="80">
      <t>ワ</t>
    </rPh>
    <rPh sb="81" eb="82">
      <t>ネン</t>
    </rPh>
    <rPh sb="82" eb="83">
      <t>ド</t>
    </rPh>
    <rPh sb="84" eb="87">
      <t>ユウスイソウ</t>
    </rPh>
    <rPh sb="96" eb="98">
      <t>コウカン</t>
    </rPh>
    <rPh sb="99" eb="101">
      <t>ショウボウ</t>
    </rPh>
    <rPh sb="101" eb="103">
      <t>セツビ</t>
    </rPh>
    <rPh sb="104" eb="105">
      <t>アワ</t>
    </rPh>
    <rPh sb="105" eb="107">
      <t>ショウカ</t>
    </rPh>
    <rPh sb="107" eb="109">
      <t>セツビ</t>
    </rPh>
    <rPh sb="110" eb="113">
      <t>カンチキ</t>
    </rPh>
    <rPh sb="113" eb="114">
      <t>トウ</t>
    </rPh>
    <rPh sb="116" eb="118">
      <t>シュウゼン</t>
    </rPh>
    <rPh sb="119" eb="120">
      <t>オコナ</t>
    </rPh>
    <phoneticPr fontId="5"/>
  </si>
  <si>
    <t>　稼働率については、新型コロナウイルスの影響により、前年度に比べ13ポイント減少した。
　今後はコロナ状況下における利用者のニーズを把握し、稼働率の増加を図っていく。</t>
    <rPh sb="1" eb="3">
      <t>カドウ</t>
    </rPh>
    <rPh sb="3" eb="4">
      <t>リツ</t>
    </rPh>
    <rPh sb="10" eb="12">
      <t>シンガタ</t>
    </rPh>
    <rPh sb="20" eb="22">
      <t>エイキョウ</t>
    </rPh>
    <rPh sb="26" eb="29">
      <t>ゼンネンド</t>
    </rPh>
    <rPh sb="30" eb="31">
      <t>クラ</t>
    </rPh>
    <rPh sb="38" eb="40">
      <t>ゲンショウ</t>
    </rPh>
    <rPh sb="45" eb="47">
      <t>コンゴ</t>
    </rPh>
    <rPh sb="51" eb="54">
      <t>ジョウキョウカ</t>
    </rPh>
    <rPh sb="58" eb="61">
      <t>リヨウシャ</t>
    </rPh>
    <rPh sb="66" eb="68">
      <t>ハアク</t>
    </rPh>
    <rPh sb="70" eb="72">
      <t>カドウ</t>
    </rPh>
    <rPh sb="72" eb="73">
      <t>リツ</t>
    </rPh>
    <rPh sb="74" eb="76">
      <t>ゾウカ</t>
    </rPh>
    <rPh sb="77" eb="78">
      <t>ハカ</t>
    </rPh>
    <phoneticPr fontId="5"/>
  </si>
  <si>
    <t>　平成30年10月から駐車場運営管理について指定管理者制度を導入し、料金体系や利用時間の見直しを図り、利便性の向上と稼働率の増加に努めている。
　また、駅に近い立地の良さを活かしパークアンドライドを推進している。
　今後の駐車場の経営について、将来にわたって安定的に事業を経営していくための中長期的な経営の基本として、令和3年3月に経営戦略を策定した。</t>
    <rPh sb="1" eb="3">
      <t>ヘイセイ</t>
    </rPh>
    <rPh sb="5" eb="6">
      <t>ネン</t>
    </rPh>
    <rPh sb="8" eb="9">
      <t>ガツ</t>
    </rPh>
    <rPh sb="11" eb="14">
      <t>チュウシャジョウ</t>
    </rPh>
    <rPh sb="14" eb="16">
      <t>ウンエイ</t>
    </rPh>
    <rPh sb="16" eb="18">
      <t>カンリ</t>
    </rPh>
    <rPh sb="22" eb="24">
      <t>シテイ</t>
    </rPh>
    <rPh sb="24" eb="27">
      <t>カンリシャ</t>
    </rPh>
    <rPh sb="27" eb="29">
      <t>セイド</t>
    </rPh>
    <rPh sb="30" eb="32">
      <t>ドウニュウ</t>
    </rPh>
    <rPh sb="34" eb="36">
      <t>リョウキン</t>
    </rPh>
    <rPh sb="36" eb="38">
      <t>タイケイ</t>
    </rPh>
    <rPh sb="39" eb="41">
      <t>リヨウ</t>
    </rPh>
    <rPh sb="41" eb="43">
      <t>ジカン</t>
    </rPh>
    <rPh sb="44" eb="46">
      <t>ミナオ</t>
    </rPh>
    <rPh sb="48" eb="49">
      <t>ハカ</t>
    </rPh>
    <rPh sb="51" eb="54">
      <t>リベンセイ</t>
    </rPh>
    <rPh sb="55" eb="57">
      <t>コウジョウ</t>
    </rPh>
    <rPh sb="58" eb="60">
      <t>カドウ</t>
    </rPh>
    <rPh sb="60" eb="61">
      <t>リツ</t>
    </rPh>
    <rPh sb="62" eb="64">
      <t>ゾウカ</t>
    </rPh>
    <rPh sb="65" eb="66">
      <t>ツト</t>
    </rPh>
    <rPh sb="76" eb="77">
      <t>エキ</t>
    </rPh>
    <rPh sb="78" eb="79">
      <t>チカ</t>
    </rPh>
    <rPh sb="80" eb="82">
      <t>リッチ</t>
    </rPh>
    <rPh sb="83" eb="84">
      <t>ヨ</t>
    </rPh>
    <rPh sb="86" eb="87">
      <t>イ</t>
    </rPh>
    <rPh sb="99" eb="101">
      <t>スイシン</t>
    </rPh>
    <rPh sb="108" eb="110">
      <t>コンゴ</t>
    </rPh>
    <rPh sb="111" eb="113">
      <t>チュウシャ</t>
    </rPh>
    <rPh sb="113" eb="114">
      <t>ジョウ</t>
    </rPh>
    <rPh sb="115" eb="117">
      <t>ケイエイ</t>
    </rPh>
    <rPh sb="122" eb="124">
      <t>ショウライ</t>
    </rPh>
    <rPh sb="129" eb="132">
      <t>アンテイテキ</t>
    </rPh>
    <rPh sb="133" eb="135">
      <t>ジギョウ</t>
    </rPh>
    <rPh sb="136" eb="138">
      <t>ケイエイ</t>
    </rPh>
    <rPh sb="145" eb="149">
      <t>チュウチョウキテキ</t>
    </rPh>
    <rPh sb="150" eb="152">
      <t>ケイエイ</t>
    </rPh>
    <rPh sb="153" eb="155">
      <t>キホン</t>
    </rPh>
    <rPh sb="159" eb="160">
      <t>レイ</t>
    </rPh>
    <rPh sb="160" eb="161">
      <t>ワ</t>
    </rPh>
    <rPh sb="162" eb="163">
      <t>ネン</t>
    </rPh>
    <rPh sb="164" eb="165">
      <t>ガツ</t>
    </rPh>
    <rPh sb="166" eb="168">
      <t>ケイエイ</t>
    </rPh>
    <rPh sb="168" eb="170">
      <t>センリャク</t>
    </rPh>
    <rPh sb="171" eb="173">
      <t>サクテイ</t>
    </rPh>
    <phoneticPr fontId="5"/>
  </si>
  <si>
    <t>　平成30年9月で累積赤字（駐車場建設当時の元利償還金）は解消しており、平成30年10月からは指定管理者制度を導入している。特別会計は平成30年度末で廃止し、令和元年度から一般会計での運用を行い、繰入金は無くなっている。これにより他会計補助金比率は０となっている。
　収益的収支比率については、繰入金がなくなったことや新型コロナウイルスの影響により減少しているものの、依然として類似施設平均値は上回っている。
　売上高GOP比率については、新型コロナウイルスの影響もあり、前年度に比べて比率が低くなっている。</t>
    <rPh sb="1" eb="3">
      <t>ヘイセイ</t>
    </rPh>
    <rPh sb="5" eb="6">
      <t>ネン</t>
    </rPh>
    <rPh sb="7" eb="8">
      <t>ガツ</t>
    </rPh>
    <rPh sb="9" eb="11">
      <t>ルイセキ</t>
    </rPh>
    <rPh sb="11" eb="13">
      <t>アカジ</t>
    </rPh>
    <rPh sb="14" eb="16">
      <t>チュウシャ</t>
    </rPh>
    <rPh sb="16" eb="17">
      <t>ジョウ</t>
    </rPh>
    <rPh sb="17" eb="19">
      <t>ケンセツ</t>
    </rPh>
    <rPh sb="19" eb="21">
      <t>トウジ</t>
    </rPh>
    <rPh sb="22" eb="24">
      <t>ガンリ</t>
    </rPh>
    <rPh sb="24" eb="27">
      <t>ショウカンキン</t>
    </rPh>
    <rPh sb="29" eb="31">
      <t>カイショウ</t>
    </rPh>
    <rPh sb="36" eb="38">
      <t>ヘイセイ</t>
    </rPh>
    <rPh sb="40" eb="41">
      <t>ネン</t>
    </rPh>
    <rPh sb="43" eb="44">
      <t>ガツ</t>
    </rPh>
    <rPh sb="47" eb="49">
      <t>シテイ</t>
    </rPh>
    <rPh sb="49" eb="52">
      <t>カンリシャ</t>
    </rPh>
    <rPh sb="52" eb="54">
      <t>セイド</t>
    </rPh>
    <rPh sb="55" eb="57">
      <t>ドウニュウ</t>
    </rPh>
    <rPh sb="62" eb="64">
      <t>トクベツ</t>
    </rPh>
    <rPh sb="64" eb="66">
      <t>カイケイ</t>
    </rPh>
    <rPh sb="67" eb="69">
      <t>ヘイセイ</t>
    </rPh>
    <rPh sb="71" eb="72">
      <t>ネン</t>
    </rPh>
    <rPh sb="72" eb="73">
      <t>ド</t>
    </rPh>
    <rPh sb="73" eb="74">
      <t>マツ</t>
    </rPh>
    <rPh sb="75" eb="77">
      <t>ハイシ</t>
    </rPh>
    <rPh sb="79" eb="80">
      <t>レイ</t>
    </rPh>
    <rPh sb="80" eb="81">
      <t>ワ</t>
    </rPh>
    <rPh sb="81" eb="83">
      <t>ガンネン</t>
    </rPh>
    <rPh sb="83" eb="84">
      <t>ド</t>
    </rPh>
    <rPh sb="86" eb="88">
      <t>イッパン</t>
    </rPh>
    <rPh sb="88" eb="90">
      <t>カイケイ</t>
    </rPh>
    <rPh sb="92" eb="94">
      <t>ウンヨウ</t>
    </rPh>
    <rPh sb="95" eb="96">
      <t>オコナ</t>
    </rPh>
    <rPh sb="98" eb="100">
      <t>クリイレ</t>
    </rPh>
    <rPh sb="100" eb="101">
      <t>キン</t>
    </rPh>
    <rPh sb="102" eb="103">
      <t>ナ</t>
    </rPh>
    <rPh sb="115" eb="116">
      <t>タ</t>
    </rPh>
    <rPh sb="116" eb="118">
      <t>カイケイ</t>
    </rPh>
    <rPh sb="118" eb="121">
      <t>ホジョキン</t>
    </rPh>
    <rPh sb="121" eb="123">
      <t>ヒリツ</t>
    </rPh>
    <rPh sb="147" eb="149">
      <t>クリイレ</t>
    </rPh>
    <rPh sb="149" eb="150">
      <t>キン</t>
    </rPh>
    <rPh sb="159" eb="161">
      <t>シンガタ</t>
    </rPh>
    <rPh sb="169" eb="171">
      <t>エイキョウ</t>
    </rPh>
    <rPh sb="174" eb="176">
      <t>ゲンショウ</t>
    </rPh>
    <rPh sb="184" eb="186">
      <t>イゼン</t>
    </rPh>
    <rPh sb="189" eb="191">
      <t>ルイジ</t>
    </rPh>
    <rPh sb="191" eb="193">
      <t>シセツ</t>
    </rPh>
    <rPh sb="193" eb="195">
      <t>ヘイキン</t>
    </rPh>
    <rPh sb="195" eb="196">
      <t>チ</t>
    </rPh>
    <rPh sb="197" eb="199">
      <t>ウワマワ</t>
    </rPh>
    <rPh sb="212" eb="214">
      <t>ヒリツ</t>
    </rPh>
    <rPh sb="220" eb="222">
      <t>シンガタ</t>
    </rPh>
    <rPh sb="230" eb="232">
      <t>エイキョウ</t>
    </rPh>
    <rPh sb="236" eb="239">
      <t>ゼンネンド</t>
    </rPh>
    <rPh sb="240" eb="241">
      <t>クラ</t>
    </rPh>
    <rPh sb="243" eb="245">
      <t>ヒリツ</t>
    </rPh>
    <rPh sb="246" eb="247">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</si>
</sst>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899.2</c:v>
                </c:pt>
                <c:pt idx="1">
                  <c:v>1054.5999999999999</c:v>
                </c:pt>
                <c:pt idx="2">
                  <c:v>605.29999999999995</c:v>
                </c:pt>
                <c:pt idx="3">
                  <c:v>212.4</c:v>
                </c:pt>
                <c:pt idx="4">
                  <c:v>165.5</c:v>
                </c:pt>
              </c:numCache>
            </c:numRef>
          </c:val>
          <c:extLst>
            <c:ext xmlns:c16="http://schemas.microsoft.com/office/drawing/2014/chart" uri="{C3380CC4-5D6E-409C-BE32-E72D297353CC}">
              <c16:uniqueId val="{00000000-E8BC-4C15-A6C1-187045C244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E8BC-4C15-A6C1-187045C244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05-420B-AD52-CFDD7B153C2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C105-420B-AD52-CFDD7B153C2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F17-4279-90F7-E201E5BFD9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17-4279-90F7-E201E5BFD9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0B9-4D5F-AA1A-CDA2AB8D857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B9-4D5F-AA1A-CDA2AB8D857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784.8</c:v>
                </c:pt>
                <c:pt idx="1">
                  <c:v>898.3</c:v>
                </c:pt>
                <c:pt idx="2">
                  <c:v>454</c:v>
                </c:pt>
                <c:pt idx="3">
                  <c:v>0</c:v>
                </c:pt>
                <c:pt idx="4">
                  <c:v>0</c:v>
                </c:pt>
              </c:numCache>
            </c:numRef>
          </c:val>
          <c:extLst>
            <c:ext xmlns:c16="http://schemas.microsoft.com/office/drawing/2014/chart" uri="{C3380CC4-5D6E-409C-BE32-E72D297353CC}">
              <c16:uniqueId val="{00000000-DE1C-4A10-89A0-8DCF914845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DE1C-4A10-89A0-8DCF914845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5581</c:v>
                </c:pt>
                <c:pt idx="1">
                  <c:v>5137</c:v>
                </c:pt>
                <c:pt idx="2">
                  <c:v>3046</c:v>
                </c:pt>
                <c:pt idx="3">
                  <c:v>0</c:v>
                </c:pt>
                <c:pt idx="4">
                  <c:v>0</c:v>
                </c:pt>
              </c:numCache>
            </c:numRef>
          </c:val>
          <c:extLst>
            <c:ext xmlns:c16="http://schemas.microsoft.com/office/drawing/2014/chart" uri="{C3380CC4-5D6E-409C-BE32-E72D297353CC}">
              <c16:uniqueId val="{00000000-62ED-452B-B96A-B4AED60A08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2ED-452B-B96A-B4AED60A08B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40.5</c:v>
                </c:pt>
                <c:pt idx="1">
                  <c:v>44</c:v>
                </c:pt>
                <c:pt idx="2">
                  <c:v>43.5</c:v>
                </c:pt>
                <c:pt idx="3">
                  <c:v>52</c:v>
                </c:pt>
                <c:pt idx="4">
                  <c:v>39</c:v>
                </c:pt>
              </c:numCache>
            </c:numRef>
          </c:val>
          <c:extLst>
            <c:ext xmlns:c16="http://schemas.microsoft.com/office/drawing/2014/chart" uri="{C3380CC4-5D6E-409C-BE32-E72D297353CC}">
              <c16:uniqueId val="{00000000-F6C4-431D-8959-0A0E6AFA26F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F6C4-431D-8959-0A0E6AFA26F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c:v>
                </c:pt>
                <c:pt idx="1">
                  <c:v>41.1</c:v>
                </c:pt>
                <c:pt idx="2">
                  <c:v>32.799999999999997</c:v>
                </c:pt>
                <c:pt idx="3">
                  <c:v>38.799999999999997</c:v>
                </c:pt>
                <c:pt idx="4">
                  <c:v>19.3</c:v>
                </c:pt>
              </c:numCache>
            </c:numRef>
          </c:val>
          <c:extLst>
            <c:ext xmlns:c16="http://schemas.microsoft.com/office/drawing/2014/chart" uri="{C3380CC4-5D6E-409C-BE32-E72D297353CC}">
              <c16:uniqueId val="{00000000-F3D1-40E0-ACF8-92C6F887B1F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F3D1-40E0-ACF8-92C6F887B1F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4316</c:v>
                </c:pt>
                <c:pt idx="1">
                  <c:v>11149</c:v>
                </c:pt>
                <c:pt idx="2">
                  <c:v>10970</c:v>
                </c:pt>
                <c:pt idx="3">
                  <c:v>21899</c:v>
                </c:pt>
                <c:pt idx="4">
                  <c:v>12588</c:v>
                </c:pt>
              </c:numCache>
            </c:numRef>
          </c:val>
          <c:extLst>
            <c:ext xmlns:c16="http://schemas.microsoft.com/office/drawing/2014/chart" uri="{C3380CC4-5D6E-409C-BE32-E72D297353CC}">
              <c16:uniqueId val="{00000000-1674-4355-A7C9-F479355A312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1674-4355-A7C9-F479355A312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大阪府泉大津市　泉大津市立駐車場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899.2</v>
      </c>
      <c r="V31" s="110"/>
      <c r="W31" s="110"/>
      <c r="X31" s="110"/>
      <c r="Y31" s="110"/>
      <c r="Z31" s="110"/>
      <c r="AA31" s="110"/>
      <c r="AB31" s="110"/>
      <c r="AC31" s="110"/>
      <c r="AD31" s="110"/>
      <c r="AE31" s="110"/>
      <c r="AF31" s="110"/>
      <c r="AG31" s="110"/>
      <c r="AH31" s="110"/>
      <c r="AI31" s="110"/>
      <c r="AJ31" s="110"/>
      <c r="AK31" s="110"/>
      <c r="AL31" s="110"/>
      <c r="AM31" s="110"/>
      <c r="AN31" s="110">
        <f>データ!Z7</f>
        <v>1054.5999999999999</v>
      </c>
      <c r="AO31" s="110"/>
      <c r="AP31" s="110"/>
      <c r="AQ31" s="110"/>
      <c r="AR31" s="110"/>
      <c r="AS31" s="110"/>
      <c r="AT31" s="110"/>
      <c r="AU31" s="110"/>
      <c r="AV31" s="110"/>
      <c r="AW31" s="110"/>
      <c r="AX31" s="110"/>
      <c r="AY31" s="110"/>
      <c r="AZ31" s="110"/>
      <c r="BA31" s="110"/>
      <c r="BB31" s="110"/>
      <c r="BC31" s="110"/>
      <c r="BD31" s="110"/>
      <c r="BE31" s="110"/>
      <c r="BF31" s="110"/>
      <c r="BG31" s="110">
        <f>データ!AA7</f>
        <v>605.29999999999995</v>
      </c>
      <c r="BH31" s="110"/>
      <c r="BI31" s="110"/>
      <c r="BJ31" s="110"/>
      <c r="BK31" s="110"/>
      <c r="BL31" s="110"/>
      <c r="BM31" s="110"/>
      <c r="BN31" s="110"/>
      <c r="BO31" s="110"/>
      <c r="BP31" s="110"/>
      <c r="BQ31" s="110"/>
      <c r="BR31" s="110"/>
      <c r="BS31" s="110"/>
      <c r="BT31" s="110"/>
      <c r="BU31" s="110"/>
      <c r="BV31" s="110"/>
      <c r="BW31" s="110"/>
      <c r="BX31" s="110"/>
      <c r="BY31" s="110"/>
      <c r="BZ31" s="110">
        <f>データ!AB7</f>
        <v>212.4</v>
      </c>
      <c r="CA31" s="110"/>
      <c r="CB31" s="110"/>
      <c r="CC31" s="110"/>
      <c r="CD31" s="110"/>
      <c r="CE31" s="110"/>
      <c r="CF31" s="110"/>
      <c r="CG31" s="110"/>
      <c r="CH31" s="110"/>
      <c r="CI31" s="110"/>
      <c r="CJ31" s="110"/>
      <c r="CK31" s="110"/>
      <c r="CL31" s="110"/>
      <c r="CM31" s="110"/>
      <c r="CN31" s="110"/>
      <c r="CO31" s="110"/>
      <c r="CP31" s="110"/>
      <c r="CQ31" s="110"/>
      <c r="CR31" s="110"/>
      <c r="CS31" s="110">
        <f>データ!AC7</f>
        <v>165.5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784.8</v>
      </c>
      <c r="EM31" s="110"/>
      <c r="EN31" s="110"/>
      <c r="EO31" s="110"/>
      <c r="EP31" s="110"/>
      <c r="EQ31" s="110"/>
      <c r="ER31" s="110"/>
      <c r="ES31" s="110"/>
      <c r="ET31" s="110"/>
      <c r="EU31" s="110"/>
      <c r="EV31" s="110"/>
      <c r="EW31" s="110"/>
      <c r="EX31" s="110"/>
      <c r="EY31" s="110"/>
      <c r="EZ31" s="110"/>
      <c r="FA31" s="110"/>
      <c r="FB31" s="110"/>
      <c r="FC31" s="110"/>
      <c r="FD31" s="110"/>
      <c r="FE31" s="110">
        <f>データ!AK7</f>
        <v>898.3</v>
      </c>
      <c r="FF31" s="110"/>
      <c r="FG31" s="110"/>
      <c r="FH31" s="110"/>
      <c r="FI31" s="110"/>
      <c r="FJ31" s="110"/>
      <c r="FK31" s="110"/>
      <c r="FL31" s="110"/>
      <c r="FM31" s="110"/>
      <c r="FN31" s="110"/>
      <c r="FO31" s="110"/>
      <c r="FP31" s="110"/>
      <c r="FQ31" s="110"/>
      <c r="FR31" s="110"/>
      <c r="FS31" s="110"/>
      <c r="FT31" s="110"/>
      <c r="FU31" s="110"/>
      <c r="FV31" s="110"/>
      <c r="FW31" s="110"/>
      <c r="FX31" s="110">
        <f>データ!AL7</f>
        <v>454</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40.5</v>
      </c>
      <c r="JD31" s="81"/>
      <c r="JE31" s="81"/>
      <c r="JF31" s="81"/>
      <c r="JG31" s="81"/>
      <c r="JH31" s="81"/>
      <c r="JI31" s="81"/>
      <c r="JJ31" s="81"/>
      <c r="JK31" s="81"/>
      <c r="JL31" s="81"/>
      <c r="JM31" s="81"/>
      <c r="JN31" s="81"/>
      <c r="JO31" s="81"/>
      <c r="JP31" s="81"/>
      <c r="JQ31" s="81"/>
      <c r="JR31" s="81"/>
      <c r="JS31" s="81"/>
      <c r="JT31" s="81"/>
      <c r="JU31" s="82"/>
      <c r="JV31" s="80">
        <f>データ!DL7</f>
        <v>44</v>
      </c>
      <c r="JW31" s="81"/>
      <c r="JX31" s="81"/>
      <c r="JY31" s="81"/>
      <c r="JZ31" s="81"/>
      <c r="KA31" s="81"/>
      <c r="KB31" s="81"/>
      <c r="KC31" s="81"/>
      <c r="KD31" s="81"/>
      <c r="KE31" s="81"/>
      <c r="KF31" s="81"/>
      <c r="KG31" s="81"/>
      <c r="KH31" s="81"/>
      <c r="KI31" s="81"/>
      <c r="KJ31" s="81"/>
      <c r="KK31" s="81"/>
      <c r="KL31" s="81"/>
      <c r="KM31" s="81"/>
      <c r="KN31" s="82"/>
      <c r="KO31" s="80">
        <f>データ!DM7</f>
        <v>43.5</v>
      </c>
      <c r="KP31" s="81"/>
      <c r="KQ31" s="81"/>
      <c r="KR31" s="81"/>
      <c r="KS31" s="81"/>
      <c r="KT31" s="81"/>
      <c r="KU31" s="81"/>
      <c r="KV31" s="81"/>
      <c r="KW31" s="81"/>
      <c r="KX31" s="81"/>
      <c r="KY31" s="81"/>
      <c r="KZ31" s="81"/>
      <c r="LA31" s="81"/>
      <c r="LB31" s="81"/>
      <c r="LC31" s="81"/>
      <c r="LD31" s="81"/>
      <c r="LE31" s="81"/>
      <c r="LF31" s="81"/>
      <c r="LG31" s="82"/>
      <c r="LH31" s="80">
        <f>データ!DN7</f>
        <v>52</v>
      </c>
      <c r="LI31" s="81"/>
      <c r="LJ31" s="81"/>
      <c r="LK31" s="81"/>
      <c r="LL31" s="81"/>
      <c r="LM31" s="81"/>
      <c r="LN31" s="81"/>
      <c r="LO31" s="81"/>
      <c r="LP31" s="81"/>
      <c r="LQ31" s="81"/>
      <c r="LR31" s="81"/>
      <c r="LS31" s="81"/>
      <c r="LT31" s="81"/>
      <c r="LU31" s="81"/>
      <c r="LV31" s="81"/>
      <c r="LW31" s="81"/>
      <c r="LX31" s="81"/>
      <c r="LY31" s="81"/>
      <c r="LZ31" s="82"/>
      <c r="MA31" s="80">
        <f>データ!DO7</f>
        <v>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5581</v>
      </c>
      <c r="V52" s="106"/>
      <c r="W52" s="106"/>
      <c r="X52" s="106"/>
      <c r="Y52" s="106"/>
      <c r="Z52" s="106"/>
      <c r="AA52" s="106"/>
      <c r="AB52" s="106"/>
      <c r="AC52" s="106"/>
      <c r="AD52" s="106"/>
      <c r="AE52" s="106"/>
      <c r="AF52" s="106"/>
      <c r="AG52" s="106"/>
      <c r="AH52" s="106"/>
      <c r="AI52" s="106"/>
      <c r="AJ52" s="106"/>
      <c r="AK52" s="106"/>
      <c r="AL52" s="106"/>
      <c r="AM52" s="106"/>
      <c r="AN52" s="106">
        <f>データ!AV7</f>
        <v>5137</v>
      </c>
      <c r="AO52" s="106"/>
      <c r="AP52" s="106"/>
      <c r="AQ52" s="106"/>
      <c r="AR52" s="106"/>
      <c r="AS52" s="106"/>
      <c r="AT52" s="106"/>
      <c r="AU52" s="106"/>
      <c r="AV52" s="106"/>
      <c r="AW52" s="106"/>
      <c r="AX52" s="106"/>
      <c r="AY52" s="106"/>
      <c r="AZ52" s="106"/>
      <c r="BA52" s="106"/>
      <c r="BB52" s="106"/>
      <c r="BC52" s="106"/>
      <c r="BD52" s="106"/>
      <c r="BE52" s="106"/>
      <c r="BF52" s="106"/>
      <c r="BG52" s="106">
        <f>データ!AW7</f>
        <v>3046</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19</v>
      </c>
      <c r="EM52" s="110"/>
      <c r="EN52" s="110"/>
      <c r="EO52" s="110"/>
      <c r="EP52" s="110"/>
      <c r="EQ52" s="110"/>
      <c r="ER52" s="110"/>
      <c r="ES52" s="110"/>
      <c r="ET52" s="110"/>
      <c r="EU52" s="110"/>
      <c r="EV52" s="110"/>
      <c r="EW52" s="110"/>
      <c r="EX52" s="110"/>
      <c r="EY52" s="110"/>
      <c r="EZ52" s="110"/>
      <c r="FA52" s="110"/>
      <c r="FB52" s="110"/>
      <c r="FC52" s="110"/>
      <c r="FD52" s="110"/>
      <c r="FE52" s="110">
        <f>データ!BG7</f>
        <v>41.1</v>
      </c>
      <c r="FF52" s="110"/>
      <c r="FG52" s="110"/>
      <c r="FH52" s="110"/>
      <c r="FI52" s="110"/>
      <c r="FJ52" s="110"/>
      <c r="FK52" s="110"/>
      <c r="FL52" s="110"/>
      <c r="FM52" s="110"/>
      <c r="FN52" s="110"/>
      <c r="FO52" s="110"/>
      <c r="FP52" s="110"/>
      <c r="FQ52" s="110"/>
      <c r="FR52" s="110"/>
      <c r="FS52" s="110"/>
      <c r="FT52" s="110"/>
      <c r="FU52" s="110"/>
      <c r="FV52" s="110"/>
      <c r="FW52" s="110"/>
      <c r="FX52" s="110">
        <f>データ!BH7</f>
        <v>32.799999999999997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38.799999999999997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19.3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4316</v>
      </c>
      <c r="JD52" s="106"/>
      <c r="JE52" s="106"/>
      <c r="JF52" s="106"/>
      <c r="JG52" s="106"/>
      <c r="JH52" s="106"/>
      <c r="JI52" s="106"/>
      <c r="JJ52" s="106"/>
      <c r="JK52" s="106"/>
      <c r="JL52" s="106"/>
      <c r="JM52" s="106"/>
      <c r="JN52" s="106"/>
      <c r="JO52" s="106"/>
      <c r="JP52" s="106"/>
      <c r="JQ52" s="106"/>
      <c r="JR52" s="106"/>
      <c r="JS52" s="106"/>
      <c r="JT52" s="106"/>
      <c r="JU52" s="106"/>
      <c r="JV52" s="106">
        <f>データ!BR7</f>
        <v>11149</v>
      </c>
      <c r="JW52" s="106"/>
      <c r="JX52" s="106"/>
      <c r="JY52" s="106"/>
      <c r="JZ52" s="106"/>
      <c r="KA52" s="106"/>
      <c r="KB52" s="106"/>
      <c r="KC52" s="106"/>
      <c r="KD52" s="106"/>
      <c r="KE52" s="106"/>
      <c r="KF52" s="106"/>
      <c r="KG52" s="106"/>
      <c r="KH52" s="106"/>
      <c r="KI52" s="106"/>
      <c r="KJ52" s="106"/>
      <c r="KK52" s="106"/>
      <c r="KL52" s="106"/>
      <c r="KM52" s="106"/>
      <c r="KN52" s="106"/>
      <c r="KO52" s="106">
        <f>データ!BS7</f>
        <v>10970</v>
      </c>
      <c r="KP52" s="106"/>
      <c r="KQ52" s="106"/>
      <c r="KR52" s="106"/>
      <c r="KS52" s="106"/>
      <c r="KT52" s="106"/>
      <c r="KU52" s="106"/>
      <c r="KV52" s="106"/>
      <c r="KW52" s="106"/>
      <c r="KX52" s="106"/>
      <c r="KY52" s="106"/>
      <c r="KZ52" s="106"/>
      <c r="LA52" s="106"/>
      <c r="LB52" s="106"/>
      <c r="LC52" s="106"/>
      <c r="LD52" s="106"/>
      <c r="LE52" s="106"/>
      <c r="LF52" s="106"/>
      <c r="LG52" s="106"/>
      <c r="LH52" s="106">
        <f>データ!BT7</f>
        <v>21899</v>
      </c>
      <c r="LI52" s="106"/>
      <c r="LJ52" s="106"/>
      <c r="LK52" s="106"/>
      <c r="LL52" s="106"/>
      <c r="LM52" s="106"/>
      <c r="LN52" s="106"/>
      <c r="LO52" s="106"/>
      <c r="LP52" s="106"/>
      <c r="LQ52" s="106"/>
      <c r="LR52" s="106"/>
      <c r="LS52" s="106"/>
      <c r="LT52" s="106"/>
      <c r="LU52" s="106"/>
      <c r="LV52" s="106"/>
      <c r="LW52" s="106"/>
      <c r="LX52" s="106"/>
      <c r="LY52" s="106"/>
      <c r="LZ52" s="106"/>
      <c r="MA52" s="106">
        <f>データ!BU7</f>
        <v>12588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2OSGS+Psjm2vLQCHLQRtdzTF84E6mLJNXNc1NbE8/6Bo4rY5Um0hAFf8y0rTJEpE+i+dzA2zBRby6pr53jsGw==" saltValue="iRy704CeXgAg3bsAHIbB1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101</v>
      </c>
      <c r="AZ5" s="59" t="s">
        <v>93</v>
      </c>
      <c r="BA5" s="59" t="s">
        <v>94</v>
      </c>
      <c r="BB5" s="59" t="s">
        <v>95</v>
      </c>
      <c r="BC5" s="59" t="s">
        <v>96</v>
      </c>
      <c r="BD5" s="59" t="s">
        <v>97</v>
      </c>
      <c r="BE5" s="59" t="s">
        <v>98</v>
      </c>
      <c r="BF5" s="59" t="s">
        <v>88</v>
      </c>
      <c r="BG5" s="59" t="s">
        <v>100</v>
      </c>
      <c r="BH5" s="59" t="s">
        <v>102</v>
      </c>
      <c r="BI5" s="59" t="s">
        <v>91</v>
      </c>
      <c r="BJ5" s="59" t="s">
        <v>92</v>
      </c>
      <c r="BK5" s="59" t="s">
        <v>93</v>
      </c>
      <c r="BL5" s="59" t="s">
        <v>94</v>
      </c>
      <c r="BM5" s="59" t="s">
        <v>95</v>
      </c>
      <c r="BN5" s="59" t="s">
        <v>96</v>
      </c>
      <c r="BO5" s="59" t="s">
        <v>97</v>
      </c>
      <c r="BP5" s="59" t="s">
        <v>98</v>
      </c>
      <c r="BQ5" s="59" t="s">
        <v>88</v>
      </c>
      <c r="BR5" s="59" t="s">
        <v>100</v>
      </c>
      <c r="BS5" s="59" t="s">
        <v>102</v>
      </c>
      <c r="BT5" s="59" t="s">
        <v>103</v>
      </c>
      <c r="BU5" s="59" t="s">
        <v>92</v>
      </c>
      <c r="BV5" s="59" t="s">
        <v>93</v>
      </c>
      <c r="BW5" s="59" t="s">
        <v>94</v>
      </c>
      <c r="BX5" s="59" t="s">
        <v>95</v>
      </c>
      <c r="BY5" s="59" t="s">
        <v>96</v>
      </c>
      <c r="BZ5" s="59" t="s">
        <v>97</v>
      </c>
      <c r="CA5" s="59" t="s">
        <v>98</v>
      </c>
      <c r="CB5" s="59" t="s">
        <v>99</v>
      </c>
      <c r="CC5" s="59" t="s">
        <v>89</v>
      </c>
      <c r="CD5" s="59" t="s">
        <v>102</v>
      </c>
      <c r="CE5" s="59" t="s">
        <v>91</v>
      </c>
      <c r="CF5" s="59" t="s">
        <v>92</v>
      </c>
      <c r="CG5" s="59" t="s">
        <v>93</v>
      </c>
      <c r="CH5" s="59" t="s">
        <v>94</v>
      </c>
      <c r="CI5" s="59" t="s">
        <v>95</v>
      </c>
      <c r="CJ5" s="59" t="s">
        <v>96</v>
      </c>
      <c r="CK5" s="59" t="s">
        <v>97</v>
      </c>
      <c r="CL5" s="59" t="s">
        <v>98</v>
      </c>
      <c r="CM5" s="150"/>
      <c r="CN5" s="150"/>
      <c r="CO5" s="59" t="s">
        <v>88</v>
      </c>
      <c r="CP5" s="59" t="s">
        <v>89</v>
      </c>
      <c r="CQ5" s="59" t="s">
        <v>102</v>
      </c>
      <c r="CR5" s="59" t="s">
        <v>91</v>
      </c>
      <c r="CS5" s="59" t="s">
        <v>101</v>
      </c>
      <c r="CT5" s="59" t="s">
        <v>93</v>
      </c>
      <c r="CU5" s="59" t="s">
        <v>94</v>
      </c>
      <c r="CV5" s="59" t="s">
        <v>95</v>
      </c>
      <c r="CW5" s="59" t="s">
        <v>96</v>
      </c>
      <c r="CX5" s="59" t="s">
        <v>97</v>
      </c>
      <c r="CY5" s="59" t="s">
        <v>98</v>
      </c>
      <c r="CZ5" s="59" t="s">
        <v>99</v>
      </c>
      <c r="DA5" s="59" t="s">
        <v>100</v>
      </c>
      <c r="DB5" s="59" t="s">
        <v>90</v>
      </c>
      <c r="DC5" s="59" t="s">
        <v>91</v>
      </c>
      <c r="DD5" s="59" t="s">
        <v>92</v>
      </c>
      <c r="DE5" s="59" t="s">
        <v>93</v>
      </c>
      <c r="DF5" s="59" t="s">
        <v>94</v>
      </c>
      <c r="DG5" s="59" t="s">
        <v>95</v>
      </c>
      <c r="DH5" s="59" t="s">
        <v>96</v>
      </c>
      <c r="DI5" s="59" t="s">
        <v>97</v>
      </c>
      <c r="DJ5" s="59" t="s">
        <v>35</v>
      </c>
      <c r="DK5" s="59" t="s">
        <v>88</v>
      </c>
      <c r="DL5" s="59" t="s">
        <v>100</v>
      </c>
      <c r="DM5" s="59" t="s">
        <v>90</v>
      </c>
      <c r="DN5" s="59" t="s">
        <v>103</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272060</v>
      </c>
      <c r="D6" s="60">
        <f t="shared" si="1"/>
        <v>47</v>
      </c>
      <c r="E6" s="60">
        <f t="shared" si="1"/>
        <v>14</v>
      </c>
      <c r="F6" s="60">
        <f t="shared" si="1"/>
        <v>0</v>
      </c>
      <c r="G6" s="60">
        <f t="shared" si="1"/>
        <v>1</v>
      </c>
      <c r="H6" s="60" t="str">
        <f>SUBSTITUTE(H8,"　","")</f>
        <v>大阪府泉大津市</v>
      </c>
      <c r="I6" s="60" t="str">
        <f t="shared" si="1"/>
        <v>泉大津市立駐車場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27</v>
      </c>
      <c r="S6" s="62" t="str">
        <f t="shared" si="1"/>
        <v>商業施設</v>
      </c>
      <c r="T6" s="62" t="str">
        <f t="shared" si="1"/>
        <v>有</v>
      </c>
      <c r="U6" s="63">
        <f t="shared" si="1"/>
        <v>2440</v>
      </c>
      <c r="V6" s="63">
        <f t="shared" si="1"/>
        <v>200</v>
      </c>
      <c r="W6" s="63">
        <f t="shared" si="1"/>
        <v>400</v>
      </c>
      <c r="X6" s="62" t="str">
        <f t="shared" si="1"/>
        <v>利用料金制</v>
      </c>
      <c r="Y6" s="64">
        <f>IF(Y8="-",NA(),Y8)</f>
        <v>899.2</v>
      </c>
      <c r="Z6" s="64">
        <f t="shared" ref="Z6:AH6" si="2">IF(Z8="-",NA(),Z8)</f>
        <v>1054.5999999999999</v>
      </c>
      <c r="AA6" s="64">
        <f t="shared" si="2"/>
        <v>605.29999999999995</v>
      </c>
      <c r="AB6" s="64">
        <f t="shared" si="2"/>
        <v>212.4</v>
      </c>
      <c r="AC6" s="64">
        <f t="shared" si="2"/>
        <v>165.5</v>
      </c>
      <c r="AD6" s="64">
        <f t="shared" si="2"/>
        <v>206.5</v>
      </c>
      <c r="AE6" s="64">
        <f t="shared" si="2"/>
        <v>124.4</v>
      </c>
      <c r="AF6" s="64">
        <f t="shared" si="2"/>
        <v>126.3</v>
      </c>
      <c r="AG6" s="64">
        <f t="shared" si="2"/>
        <v>121.8</v>
      </c>
      <c r="AH6" s="64">
        <f t="shared" si="2"/>
        <v>100.6</v>
      </c>
      <c r="AI6" s="61" t="str">
        <f>IF(AI8="-","",IF(AI8="-","【-】","【"&amp;SUBSTITUTE(TEXT(AI8,"#,##0.0"),"-","△")&amp;"】"))</f>
        <v>【630.7】</v>
      </c>
      <c r="AJ6" s="64">
        <f>IF(AJ8="-",NA(),AJ8)</f>
        <v>784.8</v>
      </c>
      <c r="AK6" s="64">
        <f t="shared" ref="AK6:AS6" si="3">IF(AK8="-",NA(),AK8)</f>
        <v>898.3</v>
      </c>
      <c r="AL6" s="64">
        <f t="shared" si="3"/>
        <v>454</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5581</v>
      </c>
      <c r="AV6" s="65">
        <f t="shared" ref="AV6:BD6" si="4">IF(AV8="-",NA(),AV8)</f>
        <v>5137</v>
      </c>
      <c r="AW6" s="65">
        <f t="shared" si="4"/>
        <v>3046</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19</v>
      </c>
      <c r="BG6" s="64">
        <f t="shared" ref="BG6:BO6" si="5">IF(BG8="-",NA(),BG8)</f>
        <v>41.1</v>
      </c>
      <c r="BH6" s="64">
        <f t="shared" si="5"/>
        <v>32.799999999999997</v>
      </c>
      <c r="BI6" s="64">
        <f t="shared" si="5"/>
        <v>38.799999999999997</v>
      </c>
      <c r="BJ6" s="64">
        <f t="shared" si="5"/>
        <v>19.3</v>
      </c>
      <c r="BK6" s="64">
        <f t="shared" si="5"/>
        <v>15</v>
      </c>
      <c r="BL6" s="64">
        <f t="shared" si="5"/>
        <v>11.7</v>
      </c>
      <c r="BM6" s="64">
        <f t="shared" si="5"/>
        <v>9.6</v>
      </c>
      <c r="BN6" s="64">
        <f t="shared" si="5"/>
        <v>2.2000000000000002</v>
      </c>
      <c r="BO6" s="64">
        <f t="shared" si="5"/>
        <v>-74.8</v>
      </c>
      <c r="BP6" s="61" t="str">
        <f>IF(BP8="-","",IF(BP8="-","【-】","【"&amp;SUBSTITUTE(TEXT(BP8,"#,##0.0"),"-","△")&amp;"】"))</f>
        <v>【△65.9】</v>
      </c>
      <c r="BQ6" s="65">
        <f>IF(BQ8="-",NA(),BQ8)</f>
        <v>4316</v>
      </c>
      <c r="BR6" s="65">
        <f t="shared" ref="BR6:BZ6" si="6">IF(BR8="-",NA(),BR8)</f>
        <v>11149</v>
      </c>
      <c r="BS6" s="65">
        <f t="shared" si="6"/>
        <v>10970</v>
      </c>
      <c r="BT6" s="65">
        <f t="shared" si="6"/>
        <v>21899</v>
      </c>
      <c r="BU6" s="65">
        <f t="shared" si="6"/>
        <v>12588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105</v>
      </c>
      <c r="CM6" s="63">
        <f t="shared" ref="CM6:CN6" si="7">CM8</f>
        <v>0</v>
      </c>
      <c r="CN6" s="63">
        <f t="shared" si="7"/>
        <v>40000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40.5</v>
      </c>
      <c r="DL6" s="64">
        <f t="shared" ref="DL6:DT6" si="9">IF(DL8="-",NA(),DL8)</f>
        <v>44</v>
      </c>
      <c r="DM6" s="64">
        <f t="shared" si="9"/>
        <v>43.5</v>
      </c>
      <c r="DN6" s="64">
        <f t="shared" si="9"/>
        <v>52</v>
      </c>
      <c r="DO6" s="64">
        <f t="shared" si="9"/>
        <v>39</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106</v>
      </c>
      <c r="B7" s="60">
        <f t="shared" ref="B7:X7" si="10">B8</f>
        <v>2020</v>
      </c>
      <c r="C7" s="60">
        <f t="shared" si="10"/>
        <v>272060</v>
      </c>
      <c r="D7" s="60">
        <f t="shared" si="10"/>
        <v>47</v>
      </c>
      <c r="E7" s="60">
        <f t="shared" si="10"/>
        <v>14</v>
      </c>
      <c r="F7" s="60">
        <f t="shared" si="10"/>
        <v>0</v>
      </c>
      <c r="G7" s="60">
        <f t="shared" si="10"/>
        <v>1</v>
      </c>
      <c r="H7" s="60" t="str">
        <f t="shared" si="10"/>
        <v>大阪府　泉大津市</v>
      </c>
      <c r="I7" s="60" t="str">
        <f t="shared" si="10"/>
        <v>泉大津市立駐車場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27</v>
      </c>
      <c r="S7" s="62" t="str">
        <f t="shared" si="10"/>
        <v>商業施設</v>
      </c>
      <c r="T7" s="62" t="str">
        <f t="shared" si="10"/>
        <v>有</v>
      </c>
      <c r="U7" s="63">
        <f t="shared" si="10"/>
        <v>2440</v>
      </c>
      <c r="V7" s="63">
        <f t="shared" si="10"/>
        <v>200</v>
      </c>
      <c r="W7" s="63">
        <f t="shared" si="10"/>
        <v>400</v>
      </c>
      <c r="X7" s="62" t="str">
        <f t="shared" si="10"/>
        <v>利用料金制</v>
      </c>
      <c r="Y7" s="64">
        <f>Y8</f>
        <v>899.2</v>
      </c>
      <c r="Z7" s="64">
        <f t="shared" ref="Z7:AH7" si="11">Z8</f>
        <v>1054.5999999999999</v>
      </c>
      <c r="AA7" s="64">
        <f t="shared" si="11"/>
        <v>605.29999999999995</v>
      </c>
      <c r="AB7" s="64">
        <f t="shared" si="11"/>
        <v>212.4</v>
      </c>
      <c r="AC7" s="64">
        <f t="shared" si="11"/>
        <v>165.5</v>
      </c>
      <c r="AD7" s="64">
        <f t="shared" si="11"/>
        <v>206.5</v>
      </c>
      <c r="AE7" s="64">
        <f t="shared" si="11"/>
        <v>124.4</v>
      </c>
      <c r="AF7" s="64">
        <f t="shared" si="11"/>
        <v>126.3</v>
      </c>
      <c r="AG7" s="64">
        <f t="shared" si="11"/>
        <v>121.8</v>
      </c>
      <c r="AH7" s="64">
        <f t="shared" si="11"/>
        <v>100.6</v>
      </c>
      <c r="AI7" s="61"/>
      <c r="AJ7" s="64">
        <f>AJ8</f>
        <v>784.8</v>
      </c>
      <c r="AK7" s="64">
        <f t="shared" ref="AK7:AS7" si="12">AK8</f>
        <v>898.3</v>
      </c>
      <c r="AL7" s="64">
        <f t="shared" si="12"/>
        <v>454</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5581</v>
      </c>
      <c r="AV7" s="65">
        <f t="shared" ref="AV7:BD7" si="13">AV8</f>
        <v>5137</v>
      </c>
      <c r="AW7" s="65">
        <f t="shared" si="13"/>
        <v>3046</v>
      </c>
      <c r="AX7" s="65">
        <f t="shared" si="13"/>
        <v>0</v>
      </c>
      <c r="AY7" s="65">
        <f t="shared" si="13"/>
        <v>0</v>
      </c>
      <c r="AZ7" s="65">
        <f t="shared" si="13"/>
        <v>158</v>
      </c>
      <c r="BA7" s="65">
        <f t="shared" si="13"/>
        <v>117</v>
      </c>
      <c r="BB7" s="65">
        <f t="shared" si="13"/>
        <v>96</v>
      </c>
      <c r="BC7" s="65">
        <f t="shared" si="13"/>
        <v>37</v>
      </c>
      <c r="BD7" s="65">
        <f t="shared" si="13"/>
        <v>9617</v>
      </c>
      <c r="BE7" s="63"/>
      <c r="BF7" s="64">
        <f>BF8</f>
        <v>19</v>
      </c>
      <c r="BG7" s="64">
        <f t="shared" ref="BG7:BO7" si="14">BG8</f>
        <v>41.1</v>
      </c>
      <c r="BH7" s="64">
        <f t="shared" si="14"/>
        <v>32.799999999999997</v>
      </c>
      <c r="BI7" s="64">
        <f t="shared" si="14"/>
        <v>38.799999999999997</v>
      </c>
      <c r="BJ7" s="64">
        <f t="shared" si="14"/>
        <v>19.3</v>
      </c>
      <c r="BK7" s="64">
        <f t="shared" si="14"/>
        <v>15</v>
      </c>
      <c r="BL7" s="64">
        <f t="shared" si="14"/>
        <v>11.7</v>
      </c>
      <c r="BM7" s="64">
        <f t="shared" si="14"/>
        <v>9.6</v>
      </c>
      <c r="BN7" s="64">
        <f t="shared" si="14"/>
        <v>2.2000000000000002</v>
      </c>
      <c r="BO7" s="64">
        <f t="shared" si="14"/>
        <v>-74.8</v>
      </c>
      <c r="BP7" s="61"/>
      <c r="BQ7" s="65">
        <f>BQ8</f>
        <v>4316</v>
      </c>
      <c r="BR7" s="65">
        <f t="shared" ref="BR7:BZ7" si="15">BR8</f>
        <v>11149</v>
      </c>
      <c r="BS7" s="65">
        <f t="shared" si="15"/>
        <v>10970</v>
      </c>
      <c r="BT7" s="65">
        <f t="shared" si="15"/>
        <v>21899</v>
      </c>
      <c r="BU7" s="65">
        <f t="shared" si="15"/>
        <v>12588</v>
      </c>
      <c r="BV7" s="65">
        <f t="shared" si="15"/>
        <v>37773</v>
      </c>
      <c r="BW7" s="65">
        <f t="shared" si="15"/>
        <v>33351</v>
      </c>
      <c r="BX7" s="65">
        <f t="shared" si="15"/>
        <v>18755</v>
      </c>
      <c r="BY7" s="65">
        <f t="shared" si="15"/>
        <v>16100</v>
      </c>
      <c r="BZ7" s="65">
        <f t="shared" si="15"/>
        <v>4993</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40000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40.5</v>
      </c>
      <c r="DL7" s="64">
        <f t="shared" ref="DL7:DT7" si="17">DL8</f>
        <v>44</v>
      </c>
      <c r="DM7" s="64">
        <f t="shared" si="17"/>
        <v>43.5</v>
      </c>
      <c r="DN7" s="64">
        <f t="shared" si="17"/>
        <v>52</v>
      </c>
      <c r="DO7" s="64">
        <f t="shared" si="17"/>
        <v>39</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272060</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27</v>
      </c>
      <c r="S8" s="69" t="s">
        <v>118</v>
      </c>
      <c r="T8" s="69" t="s">
        <v>119</v>
      </c>
      <c r="U8" s="70">
        <v>2440</v>
      </c>
      <c r="V8" s="70">
        <v>200</v>
      </c>
      <c r="W8" s="70">
        <v>400</v>
      </c>
      <c r="X8" s="69" t="s">
        <v>120</v>
      </c>
      <c r="Y8" s="71">
        <v>899.2</v>
      </c>
      <c r="Z8" s="71">
        <v>1054.5999999999999</v>
      </c>
      <c r="AA8" s="71">
        <v>605.29999999999995</v>
      </c>
      <c r="AB8" s="71">
        <v>212.4</v>
      </c>
      <c r="AC8" s="71">
        <v>165.5</v>
      </c>
      <c r="AD8" s="71">
        <v>206.5</v>
      </c>
      <c r="AE8" s="71">
        <v>124.4</v>
      </c>
      <c r="AF8" s="71">
        <v>126.3</v>
      </c>
      <c r="AG8" s="71">
        <v>121.8</v>
      </c>
      <c r="AH8" s="71">
        <v>100.6</v>
      </c>
      <c r="AI8" s="68">
        <v>630.70000000000005</v>
      </c>
      <c r="AJ8" s="71">
        <v>784.8</v>
      </c>
      <c r="AK8" s="71">
        <v>898.3</v>
      </c>
      <c r="AL8" s="71">
        <v>454</v>
      </c>
      <c r="AM8" s="71">
        <v>0</v>
      </c>
      <c r="AN8" s="71">
        <v>0</v>
      </c>
      <c r="AO8" s="71">
        <v>17.100000000000001</v>
      </c>
      <c r="AP8" s="71">
        <v>16.899999999999999</v>
      </c>
      <c r="AQ8" s="71">
        <v>12.1</v>
      </c>
      <c r="AR8" s="71">
        <v>6.5</v>
      </c>
      <c r="AS8" s="71">
        <v>9.8000000000000007</v>
      </c>
      <c r="AT8" s="68">
        <v>8.6</v>
      </c>
      <c r="AU8" s="72">
        <v>5581</v>
      </c>
      <c r="AV8" s="72">
        <v>5137</v>
      </c>
      <c r="AW8" s="72">
        <v>3046</v>
      </c>
      <c r="AX8" s="72">
        <v>0</v>
      </c>
      <c r="AY8" s="72">
        <v>0</v>
      </c>
      <c r="AZ8" s="72">
        <v>158</v>
      </c>
      <c r="BA8" s="72">
        <v>117</v>
      </c>
      <c r="BB8" s="72">
        <v>96</v>
      </c>
      <c r="BC8" s="72">
        <v>37</v>
      </c>
      <c r="BD8" s="72">
        <v>9617</v>
      </c>
      <c r="BE8" s="72">
        <v>2345</v>
      </c>
      <c r="BF8" s="71">
        <v>19</v>
      </c>
      <c r="BG8" s="71">
        <v>41.1</v>
      </c>
      <c r="BH8" s="71">
        <v>32.799999999999997</v>
      </c>
      <c r="BI8" s="71">
        <v>38.799999999999997</v>
      </c>
      <c r="BJ8" s="71">
        <v>19.3</v>
      </c>
      <c r="BK8" s="71">
        <v>15</v>
      </c>
      <c r="BL8" s="71">
        <v>11.7</v>
      </c>
      <c r="BM8" s="71">
        <v>9.6</v>
      </c>
      <c r="BN8" s="71">
        <v>2.2000000000000002</v>
      </c>
      <c r="BO8" s="71">
        <v>-74.8</v>
      </c>
      <c r="BP8" s="68">
        <v>-65.900000000000006</v>
      </c>
      <c r="BQ8" s="72">
        <v>4316</v>
      </c>
      <c r="BR8" s="72">
        <v>11149</v>
      </c>
      <c r="BS8" s="72">
        <v>10970</v>
      </c>
      <c r="BT8" s="73">
        <v>21899</v>
      </c>
      <c r="BU8" s="73">
        <v>12588</v>
      </c>
      <c r="BV8" s="72">
        <v>37773</v>
      </c>
      <c r="BW8" s="72">
        <v>33351</v>
      </c>
      <c r="BX8" s="72">
        <v>18755</v>
      </c>
      <c r="BY8" s="72">
        <v>16100</v>
      </c>
      <c r="BZ8" s="72">
        <v>4993</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40000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320.39999999999998</v>
      </c>
      <c r="DF8" s="71">
        <v>243</v>
      </c>
      <c r="DG8" s="71">
        <v>193.1</v>
      </c>
      <c r="DH8" s="71">
        <v>163.69999999999999</v>
      </c>
      <c r="DI8" s="71">
        <v>117.8</v>
      </c>
      <c r="DJ8" s="68">
        <v>183.4</v>
      </c>
      <c r="DK8" s="71">
        <v>40.5</v>
      </c>
      <c r="DL8" s="71">
        <v>44</v>
      </c>
      <c r="DM8" s="71">
        <v>43.5</v>
      </c>
      <c r="DN8" s="71">
        <v>52</v>
      </c>
      <c r="DO8" s="71">
        <v>39</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2022-02-10T08:41:49Z</cp:lastPrinted>
  <dcterms:created xsi:type="dcterms:W3CDTF">2021-12-17T06:05:14Z</dcterms:created>
  <dcterms:modified xsi:type="dcterms:W3CDTF">2022-02-10T08:41:50Z</dcterms:modified>
  <cp:category/>
</cp:coreProperties>
</file>